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1970" windowHeight="5745" activeTab="0"/>
  </bookViews>
  <sheets>
    <sheet name="STANDARD KERNELS" sheetId="1" r:id="rId1"/>
    <sheet name="RECTANGULAR KERNELS" sheetId="2" r:id="rId2"/>
  </sheets>
  <definedNames/>
  <calcPr fullCalcOnLoad="1"/>
</workbook>
</file>

<file path=xl/sharedStrings.xml><?xml version="1.0" encoding="utf-8"?>
<sst xmlns="http://schemas.openxmlformats.org/spreadsheetml/2006/main" count="523" uniqueCount="131">
  <si>
    <t>TRANSPOSITION and SUBSTITUTION of ANGLES:</t>
  </si>
  <si>
    <t>90 - SS</t>
  </si>
  <si>
    <t>R1</t>
  </si>
  <si>
    <t>DD</t>
  </si>
  <si>
    <t>90 - P2</t>
  </si>
  <si>
    <t>SS</t>
  </si>
  <si>
    <t>90 - C5</t>
  </si>
  <si>
    <t>90 - R1</t>
  </si>
  <si>
    <t>P2</t>
  </si>
  <si>
    <t>C5</t>
  </si>
  <si>
    <t>90 - DD</t>
  </si>
  <si>
    <t xml:space="preserve">Dihedral angle = </t>
  </si>
  <si>
    <t xml:space="preserve">ENTER : </t>
  </si>
  <si>
    <t>ENTER :</t>
  </si>
  <si>
    <t>P1</t>
  </si>
  <si>
    <t>R2</t>
  </si>
  <si>
    <t>C1</t>
  </si>
  <si>
    <t>90 - R2</t>
  </si>
  <si>
    <t>90 - P1</t>
  </si>
  <si>
    <t>90 - C1</t>
  </si>
  <si>
    <t>90 - Q3</t>
  </si>
  <si>
    <t>Q3</t>
  </si>
  <si>
    <t>1 to 10</t>
  </si>
  <si>
    <t>R5B</t>
  </si>
  <si>
    <t>90 - R4B</t>
  </si>
  <si>
    <t>A5B</t>
  </si>
  <si>
    <t>90 - R5B</t>
  </si>
  <si>
    <t>R4B</t>
  </si>
  <si>
    <t>90 - A5B</t>
  </si>
  <si>
    <t>Standard Hip Kernel (reference)</t>
  </si>
  <si>
    <t>R5P</t>
  </si>
  <si>
    <t>90 - R4P</t>
  </si>
  <si>
    <t>A5P</t>
  </si>
  <si>
    <t>90 - R5P</t>
  </si>
  <si>
    <t>R4P</t>
  </si>
  <si>
    <t>90 - A5P</t>
  </si>
  <si>
    <t>A7</t>
  </si>
  <si>
    <t>P5</t>
  </si>
  <si>
    <t>P5BV</t>
  </si>
  <si>
    <t>90 - A7</t>
  </si>
  <si>
    <t>90 - P5</t>
  </si>
  <si>
    <t>90 - P5BV</t>
  </si>
  <si>
    <t>A9</t>
  </si>
  <si>
    <t>90 - A9</t>
  </si>
  <si>
    <t>VR = Valley meets rafter</t>
  </si>
  <si>
    <t>P6</t>
  </si>
  <si>
    <t>90 - P6</t>
  </si>
  <si>
    <t>Q1</t>
  </si>
  <si>
    <t>A8</t>
  </si>
  <si>
    <t>P4BV</t>
  </si>
  <si>
    <t>90 - Q1</t>
  </si>
  <si>
    <t>90 - A8</t>
  </si>
  <si>
    <t>90 - P4BV</t>
  </si>
  <si>
    <t>P4</t>
  </si>
  <si>
    <t>90 - P4</t>
  </si>
  <si>
    <t>VP1 = Valley meets Purlin</t>
  </si>
  <si>
    <t>VP2 = Valley meets Purlin</t>
  </si>
  <si>
    <t>Default : D = Rafter meets Hip / Valley</t>
  </si>
  <si>
    <t>P1 = Purlin meets Hip / Valley</t>
  </si>
  <si>
    <t>P2 = Purlin meets Hip / Valley</t>
  </si>
  <si>
    <t>HB = Hip base, Valley peak</t>
  </si>
  <si>
    <t>HP = Hip peak, Valley base</t>
  </si>
  <si>
    <t>RS1 =Rafter meets Hip / Valley, square cut</t>
  </si>
  <si>
    <t>RS2 =Rafter meets Hip / Valley, square cut</t>
  </si>
  <si>
    <t>PS1 = Purlin meets Valley, square cut</t>
  </si>
  <si>
    <t>PS2 = Purlin meets Valley, square cut</t>
  </si>
  <si>
    <t>VRS = Valley meets Rafter, square cut</t>
  </si>
  <si>
    <t>VPS1 = Valley meets Purlin, square cut</t>
  </si>
  <si>
    <t>VPS2 = Valley meets Purlin, square cut</t>
  </si>
  <si>
    <t>P3</t>
  </si>
  <si>
    <t>R3</t>
  </si>
  <si>
    <t>C2</t>
  </si>
  <si>
    <t>90 - P3</t>
  </si>
  <si>
    <t>90 - R3</t>
  </si>
  <si>
    <t>90 - C2</t>
  </si>
  <si>
    <t>90 - Q2</t>
  </si>
  <si>
    <t>Q2</t>
  </si>
  <si>
    <t>R6P</t>
  </si>
  <si>
    <t>90 - VC</t>
  </si>
  <si>
    <t>R6PBV</t>
  </si>
  <si>
    <t>90 - R6P</t>
  </si>
  <si>
    <t>VC</t>
  </si>
  <si>
    <t>90 - R6PBV</t>
  </si>
  <si>
    <t>R7</t>
  </si>
  <si>
    <t>90 - VP</t>
  </si>
  <si>
    <t>R7BV</t>
  </si>
  <si>
    <t>90 - R7</t>
  </si>
  <si>
    <t>VP</t>
  </si>
  <si>
    <t>90 - R7BV</t>
  </si>
  <si>
    <t>Q4</t>
  </si>
  <si>
    <t>90 - Q4</t>
  </si>
  <si>
    <t>COMMON PLANE</t>
  </si>
  <si>
    <t>TAN</t>
  </si>
  <si>
    <t>=</t>
  </si>
  <si>
    <t>¸</t>
  </si>
  <si>
    <t>X</t>
  </si>
  <si>
    <t>FORMULAS :</t>
  </si>
  <si>
    <t>SIN</t>
  </si>
  <si>
    <t>COS</t>
  </si>
  <si>
    <t>GROUP 1</t>
  </si>
  <si>
    <t>GROUP 2</t>
  </si>
  <si>
    <t>D</t>
  </si>
  <si>
    <t>Default :  PC = Purlin / Common</t>
  </si>
  <si>
    <t>HV = Hip / Valley</t>
  </si>
  <si>
    <t>VPR =Valley / Purlin / Rafter</t>
  </si>
  <si>
    <t>VP = Valley meets Purlin</t>
  </si>
  <si>
    <t>VR = Valley meets Rafter</t>
  </si>
  <si>
    <t>Deck</t>
  </si>
  <si>
    <t>R4B + R4P</t>
  </si>
  <si>
    <t>Perpendicular axes</t>
  </si>
  <si>
    <t>COGNATE RECTANGULAR KERNELS :</t>
  </si>
  <si>
    <t xml:space="preserve"> A7</t>
  </si>
  <si>
    <t>Upper  Dih</t>
  </si>
  <si>
    <t>Bottom Dih</t>
  </si>
  <si>
    <t>Right Dih</t>
  </si>
  <si>
    <t>Upper  Face</t>
  </si>
  <si>
    <t>Left  Face</t>
  </si>
  <si>
    <t>Right Face</t>
  </si>
  <si>
    <t>Right side Hip</t>
  </si>
  <si>
    <t>Left side Hip</t>
  </si>
  <si>
    <t>POSITION = 1</t>
  </si>
  <si>
    <t>1 to 3, change position; DEFAULT = 1</t>
  </si>
  <si>
    <t>DEFAULT :  D = Purlin / Common</t>
  </si>
  <si>
    <t>( INTERLOCKING STANDARD KERNELS )</t>
  </si>
  <si>
    <t>SCALENE FACE</t>
  </si>
  <si>
    <t>DECK PLANE</t>
  </si>
  <si>
    <t>HIP PLANE</t>
  </si>
  <si>
    <t>DEVELOPMENT</t>
  </si>
  <si>
    <t>RSQ = Rafter Square cuts</t>
  </si>
  <si>
    <t>PSQ = Purlin Square cuts</t>
  </si>
  <si>
    <t>REFERENCE : (RSQ)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</si>
</sst>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4"/>
      <color indexed="12"/>
      <name val="Arial"/>
      <family val="2"/>
    </font>
    <font>
      <sz val="10"/>
      <name val="Symbol"/>
      <family val="1"/>
    </font>
    <font>
      <sz val="10"/>
      <name val="Verdana"/>
      <family val="2"/>
    </font>
    <font>
      <sz val="10"/>
      <color indexed="10"/>
      <name val="Times New Roman"/>
      <family val="1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9" xfId="0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0" fillId="0" borderId="25" xfId="0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28" xfId="0" applyBorder="1" applyAlignment="1">
      <alignment horizontal="right"/>
    </xf>
    <xf numFmtId="0" fontId="6" fillId="0" borderId="29" xfId="0" applyFont="1" applyBorder="1" applyAlignment="1">
      <alignment horizontal="left"/>
    </xf>
    <xf numFmtId="0" fontId="0" fillId="0" borderId="30" xfId="0" applyBorder="1" applyAlignment="1">
      <alignment horizontal="right"/>
    </xf>
    <xf numFmtId="0" fontId="6" fillId="0" borderId="31" xfId="0" applyFont="1" applyBorder="1" applyAlignment="1">
      <alignment horizontal="left"/>
    </xf>
    <xf numFmtId="0" fontId="0" fillId="0" borderId="31" xfId="0" applyFill="1" applyBorder="1" applyAlignment="1">
      <alignment horizontal="center" vertical="top"/>
    </xf>
    <xf numFmtId="0" fontId="0" fillId="0" borderId="31" xfId="0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3" borderId="10" xfId="0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25" xfId="0" applyFont="1" applyFill="1" applyBorder="1" applyAlignment="1">
      <alignment horizontal="center" vertical="top"/>
    </xf>
    <xf numFmtId="0" fontId="6" fillId="0" borderId="29" xfId="0" applyFont="1" applyBorder="1" applyAlignment="1">
      <alignment/>
    </xf>
    <xf numFmtId="0" fontId="0" fillId="0" borderId="20" xfId="0" applyFill="1" applyBorder="1" applyAlignment="1">
      <alignment horizontal="center" vertical="top"/>
    </xf>
    <xf numFmtId="0" fontId="0" fillId="0" borderId="20" xfId="0" applyFill="1" applyBorder="1" applyAlignment="1">
      <alignment horizontal="right"/>
    </xf>
    <xf numFmtId="0" fontId="7" fillId="0" borderId="2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10" fillId="0" borderId="20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left"/>
    </xf>
    <xf numFmtId="0" fontId="11" fillId="0" borderId="31" xfId="0" applyFont="1" applyFill="1" applyBorder="1" applyAlignment="1">
      <alignment horizontal="center" vertical="top"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0</xdr:rowOff>
    </xdr:from>
    <xdr:to>
      <xdr:col>10</xdr:col>
      <xdr:colOff>361950</xdr:colOff>
      <xdr:row>7</xdr:row>
      <xdr:rowOff>38100</xdr:rowOff>
    </xdr:to>
    <xdr:sp>
      <xdr:nvSpPr>
        <xdr:cNvPr id="1" name="Line 16"/>
        <xdr:cNvSpPr>
          <a:spLocks/>
        </xdr:cNvSpPr>
      </xdr:nvSpPr>
      <xdr:spPr>
        <a:xfrm>
          <a:off x="5581650" y="1143000"/>
          <a:ext cx="962025" cy="371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19050</xdr:rowOff>
    </xdr:from>
    <xdr:to>
      <xdr:col>9</xdr:col>
      <xdr:colOff>409575</xdr:colOff>
      <xdr:row>21</xdr:row>
      <xdr:rowOff>152400</xdr:rowOff>
    </xdr:to>
    <xdr:sp>
      <xdr:nvSpPr>
        <xdr:cNvPr id="2" name="Arc 8"/>
        <xdr:cNvSpPr>
          <a:spLocks/>
        </xdr:cNvSpPr>
      </xdr:nvSpPr>
      <xdr:spPr>
        <a:xfrm rot="5610667">
          <a:off x="3524250" y="2305050"/>
          <a:ext cx="2457450" cy="1895475"/>
        </a:xfrm>
        <a:prstGeom prst="arc">
          <a:avLst>
            <a:gd name="adj1" fmla="val -23041634"/>
            <a:gd name="adj2" fmla="val -10093185"/>
            <a:gd name="adj3" fmla="val 46935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14</xdr:row>
      <xdr:rowOff>38100</xdr:rowOff>
    </xdr:from>
    <xdr:to>
      <xdr:col>9</xdr:col>
      <xdr:colOff>76200</xdr:colOff>
      <xdr:row>17</xdr:row>
      <xdr:rowOff>57150</xdr:rowOff>
    </xdr:to>
    <xdr:sp>
      <xdr:nvSpPr>
        <xdr:cNvPr id="3" name="Line 7"/>
        <xdr:cNvSpPr>
          <a:spLocks/>
        </xdr:cNvSpPr>
      </xdr:nvSpPr>
      <xdr:spPr>
        <a:xfrm>
          <a:off x="1695450" y="2724150"/>
          <a:ext cx="3952875" cy="5810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19</xdr:row>
      <xdr:rowOff>19050</xdr:rowOff>
    </xdr:to>
    <xdr:sp>
      <xdr:nvSpPr>
        <xdr:cNvPr id="4" name="Line 1"/>
        <xdr:cNvSpPr>
          <a:spLocks/>
        </xdr:cNvSpPr>
      </xdr:nvSpPr>
      <xdr:spPr>
        <a:xfrm>
          <a:off x="8010525" y="1143000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19050</xdr:rowOff>
    </xdr:from>
    <xdr:to>
      <xdr:col>12</xdr:col>
      <xdr:colOff>600075</xdr:colOff>
      <xdr:row>23</xdr:row>
      <xdr:rowOff>152400</xdr:rowOff>
    </xdr:to>
    <xdr:sp>
      <xdr:nvSpPr>
        <xdr:cNvPr id="5" name="Line 2"/>
        <xdr:cNvSpPr>
          <a:spLocks/>
        </xdr:cNvSpPr>
      </xdr:nvSpPr>
      <xdr:spPr>
        <a:xfrm flipH="1">
          <a:off x="5553075" y="3667125"/>
          <a:ext cx="2447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5</xdr:row>
      <xdr:rowOff>9525</xdr:rowOff>
    </xdr:from>
    <xdr:to>
      <xdr:col>12</xdr:col>
      <xdr:colOff>600075</xdr:colOff>
      <xdr:row>23</xdr:row>
      <xdr:rowOff>152400</xdr:rowOff>
    </xdr:to>
    <xdr:sp>
      <xdr:nvSpPr>
        <xdr:cNvPr id="6" name="Line 3"/>
        <xdr:cNvSpPr>
          <a:spLocks/>
        </xdr:cNvSpPr>
      </xdr:nvSpPr>
      <xdr:spPr>
        <a:xfrm flipH="1">
          <a:off x="5543550" y="1152525"/>
          <a:ext cx="245745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38100</xdr:rowOff>
    </xdr:from>
    <xdr:to>
      <xdr:col>8</xdr:col>
      <xdr:colOff>581025</xdr:colOff>
      <xdr:row>23</xdr:row>
      <xdr:rowOff>152400</xdr:rowOff>
    </xdr:to>
    <xdr:sp>
      <xdr:nvSpPr>
        <xdr:cNvPr id="7" name="Line 4"/>
        <xdr:cNvSpPr>
          <a:spLocks/>
        </xdr:cNvSpPr>
      </xdr:nvSpPr>
      <xdr:spPr>
        <a:xfrm flipH="1" flipV="1">
          <a:off x="1676400" y="2724150"/>
          <a:ext cx="38671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13</xdr:col>
      <xdr:colOff>0</xdr:colOff>
      <xdr:row>14</xdr:row>
      <xdr:rowOff>38100</xdr:rowOff>
    </xdr:to>
    <xdr:sp>
      <xdr:nvSpPr>
        <xdr:cNvPr id="8" name="Line 5"/>
        <xdr:cNvSpPr>
          <a:spLocks/>
        </xdr:cNvSpPr>
      </xdr:nvSpPr>
      <xdr:spPr>
        <a:xfrm flipV="1">
          <a:off x="1676400" y="1143000"/>
          <a:ext cx="63341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38100</xdr:rowOff>
    </xdr:from>
    <xdr:to>
      <xdr:col>12</xdr:col>
      <xdr:colOff>600075</xdr:colOff>
      <xdr:row>19</xdr:row>
      <xdr:rowOff>9525</xdr:rowOff>
    </xdr:to>
    <xdr:sp>
      <xdr:nvSpPr>
        <xdr:cNvPr id="9" name="Line 6"/>
        <xdr:cNvSpPr>
          <a:spLocks/>
        </xdr:cNvSpPr>
      </xdr:nvSpPr>
      <xdr:spPr>
        <a:xfrm>
          <a:off x="7105650" y="3524250"/>
          <a:ext cx="895350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10</xdr:row>
      <xdr:rowOff>114300</xdr:rowOff>
    </xdr:from>
    <xdr:to>
      <xdr:col>7</xdr:col>
      <xdr:colOff>295275</xdr:colOff>
      <xdr:row>19</xdr:row>
      <xdr:rowOff>114300</xdr:rowOff>
    </xdr:to>
    <xdr:sp>
      <xdr:nvSpPr>
        <xdr:cNvPr id="10" name="Arc 9"/>
        <xdr:cNvSpPr>
          <a:spLocks/>
        </xdr:cNvSpPr>
      </xdr:nvSpPr>
      <xdr:spPr>
        <a:xfrm rot="8575773">
          <a:off x="3200400" y="2076450"/>
          <a:ext cx="1362075" cy="1685925"/>
        </a:xfrm>
        <a:prstGeom prst="arc">
          <a:avLst>
            <a:gd name="adj1" fmla="val -27910851"/>
            <a:gd name="adj2" fmla="val -13566337"/>
            <a:gd name="adj3" fmla="val -4681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10</xdr:row>
      <xdr:rowOff>142875</xdr:rowOff>
    </xdr:from>
    <xdr:to>
      <xdr:col>8</xdr:col>
      <xdr:colOff>285750</xdr:colOff>
      <xdr:row>16</xdr:row>
      <xdr:rowOff>123825</xdr:rowOff>
    </xdr:to>
    <xdr:sp>
      <xdr:nvSpPr>
        <xdr:cNvPr id="11" name="Arc 10"/>
        <xdr:cNvSpPr>
          <a:spLocks/>
        </xdr:cNvSpPr>
      </xdr:nvSpPr>
      <xdr:spPr>
        <a:xfrm rot="3512491">
          <a:off x="4248150" y="2105025"/>
          <a:ext cx="1000125" cy="1104900"/>
        </a:xfrm>
        <a:prstGeom prst="arc">
          <a:avLst>
            <a:gd name="adj1" fmla="val -29786717"/>
            <a:gd name="adj2" fmla="val -6934935"/>
            <a:gd name="adj3" fmla="val -3606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19050</xdr:rowOff>
    </xdr:from>
    <xdr:to>
      <xdr:col>11</xdr:col>
      <xdr:colOff>381000</xdr:colOff>
      <xdr:row>20</xdr:row>
      <xdr:rowOff>152400</xdr:rowOff>
    </xdr:to>
    <xdr:sp>
      <xdr:nvSpPr>
        <xdr:cNvPr id="12" name="Arc 11"/>
        <xdr:cNvSpPr>
          <a:spLocks/>
        </xdr:cNvSpPr>
      </xdr:nvSpPr>
      <xdr:spPr>
        <a:xfrm rot="1189783">
          <a:off x="6257925" y="2943225"/>
          <a:ext cx="914400" cy="1019175"/>
        </a:xfrm>
        <a:prstGeom prst="arc">
          <a:avLst>
            <a:gd name="adj1" fmla="val -21788162"/>
            <a:gd name="adj2" fmla="val -1285717"/>
            <a:gd name="adj3" fmla="val 44912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17</xdr:row>
      <xdr:rowOff>171450</xdr:rowOff>
    </xdr:from>
    <xdr:to>
      <xdr:col>11</xdr:col>
      <xdr:colOff>190500</xdr:colOff>
      <xdr:row>18</xdr:row>
      <xdr:rowOff>19050</xdr:rowOff>
    </xdr:to>
    <xdr:sp>
      <xdr:nvSpPr>
        <xdr:cNvPr id="13" name="Line 12"/>
        <xdr:cNvSpPr>
          <a:spLocks/>
        </xdr:cNvSpPr>
      </xdr:nvSpPr>
      <xdr:spPr>
        <a:xfrm>
          <a:off x="6429375" y="3419475"/>
          <a:ext cx="552450" cy="857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85725</xdr:rowOff>
    </xdr:from>
    <xdr:to>
      <xdr:col>10</xdr:col>
      <xdr:colOff>123825</xdr:colOff>
      <xdr:row>17</xdr:row>
      <xdr:rowOff>152400</xdr:rowOff>
    </xdr:to>
    <xdr:sp>
      <xdr:nvSpPr>
        <xdr:cNvPr id="14" name="Line 13"/>
        <xdr:cNvSpPr>
          <a:spLocks/>
        </xdr:cNvSpPr>
      </xdr:nvSpPr>
      <xdr:spPr>
        <a:xfrm>
          <a:off x="5867400" y="3333750"/>
          <a:ext cx="438150" cy="666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9525</xdr:rowOff>
    </xdr:from>
    <xdr:to>
      <xdr:col>10</xdr:col>
      <xdr:colOff>161925</xdr:colOff>
      <xdr:row>15</xdr:row>
      <xdr:rowOff>104775</xdr:rowOff>
    </xdr:to>
    <xdr:sp>
      <xdr:nvSpPr>
        <xdr:cNvPr id="15" name="Arc 15"/>
        <xdr:cNvSpPr>
          <a:spLocks/>
        </xdr:cNvSpPr>
      </xdr:nvSpPr>
      <xdr:spPr>
        <a:xfrm rot="25412680">
          <a:off x="3838575" y="1809750"/>
          <a:ext cx="2505075" cy="1219200"/>
        </a:xfrm>
        <a:prstGeom prst="arc">
          <a:avLst>
            <a:gd name="adj1" fmla="val -24722601"/>
            <a:gd name="adj2" fmla="val -17037879"/>
            <a:gd name="adj3" fmla="val 48856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16</xdr:row>
      <xdr:rowOff>85725</xdr:rowOff>
    </xdr:from>
    <xdr:to>
      <xdr:col>8</xdr:col>
      <xdr:colOff>142875</xdr:colOff>
      <xdr:row>16</xdr:row>
      <xdr:rowOff>133350</xdr:rowOff>
    </xdr:to>
    <xdr:sp>
      <xdr:nvSpPr>
        <xdr:cNvPr id="16" name="Line 17"/>
        <xdr:cNvSpPr>
          <a:spLocks/>
        </xdr:cNvSpPr>
      </xdr:nvSpPr>
      <xdr:spPr>
        <a:xfrm>
          <a:off x="4752975" y="3171825"/>
          <a:ext cx="352425" cy="47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10</xdr:col>
      <xdr:colOff>304800</xdr:colOff>
      <xdr:row>51</xdr:row>
      <xdr:rowOff>0</xdr:rowOff>
    </xdr:to>
    <xdr:sp>
      <xdr:nvSpPr>
        <xdr:cNvPr id="17" name="Line 80"/>
        <xdr:cNvSpPr>
          <a:spLocks/>
        </xdr:cNvSpPr>
      </xdr:nvSpPr>
      <xdr:spPr>
        <a:xfrm>
          <a:off x="5581650" y="9001125"/>
          <a:ext cx="904875" cy="390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56</xdr:row>
      <xdr:rowOff>19050</xdr:rowOff>
    </xdr:from>
    <xdr:to>
      <xdr:col>9</xdr:col>
      <xdr:colOff>409575</xdr:colOff>
      <xdr:row>65</xdr:row>
      <xdr:rowOff>152400</xdr:rowOff>
    </xdr:to>
    <xdr:sp>
      <xdr:nvSpPr>
        <xdr:cNvPr id="18" name="Arc 81"/>
        <xdr:cNvSpPr>
          <a:spLocks/>
        </xdr:cNvSpPr>
      </xdr:nvSpPr>
      <xdr:spPr>
        <a:xfrm rot="5610667">
          <a:off x="3524250" y="10220325"/>
          <a:ext cx="2457450" cy="1895475"/>
        </a:xfrm>
        <a:prstGeom prst="arc">
          <a:avLst>
            <a:gd name="adj1" fmla="val -23041634"/>
            <a:gd name="adj2" fmla="val -10093185"/>
            <a:gd name="adj3" fmla="val 46935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58</xdr:row>
      <xdr:rowOff>38100</xdr:rowOff>
    </xdr:from>
    <xdr:to>
      <xdr:col>9</xdr:col>
      <xdr:colOff>76200</xdr:colOff>
      <xdr:row>61</xdr:row>
      <xdr:rowOff>57150</xdr:rowOff>
    </xdr:to>
    <xdr:sp>
      <xdr:nvSpPr>
        <xdr:cNvPr id="19" name="Line 82"/>
        <xdr:cNvSpPr>
          <a:spLocks/>
        </xdr:cNvSpPr>
      </xdr:nvSpPr>
      <xdr:spPr>
        <a:xfrm>
          <a:off x="1695450" y="10639425"/>
          <a:ext cx="3952875" cy="5810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63</xdr:row>
      <xdr:rowOff>19050</xdr:rowOff>
    </xdr:to>
    <xdr:sp>
      <xdr:nvSpPr>
        <xdr:cNvPr id="20" name="Line 83"/>
        <xdr:cNvSpPr>
          <a:spLocks/>
        </xdr:cNvSpPr>
      </xdr:nvSpPr>
      <xdr:spPr>
        <a:xfrm>
          <a:off x="8010525" y="900112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63</xdr:row>
      <xdr:rowOff>19050</xdr:rowOff>
    </xdr:from>
    <xdr:to>
      <xdr:col>12</xdr:col>
      <xdr:colOff>600075</xdr:colOff>
      <xdr:row>67</xdr:row>
      <xdr:rowOff>152400</xdr:rowOff>
    </xdr:to>
    <xdr:sp>
      <xdr:nvSpPr>
        <xdr:cNvPr id="21" name="Line 84"/>
        <xdr:cNvSpPr>
          <a:spLocks/>
        </xdr:cNvSpPr>
      </xdr:nvSpPr>
      <xdr:spPr>
        <a:xfrm flipH="1">
          <a:off x="5553075" y="11582400"/>
          <a:ext cx="2447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49</xdr:row>
      <xdr:rowOff>9525</xdr:rowOff>
    </xdr:from>
    <xdr:to>
      <xdr:col>12</xdr:col>
      <xdr:colOff>600075</xdr:colOff>
      <xdr:row>67</xdr:row>
      <xdr:rowOff>152400</xdr:rowOff>
    </xdr:to>
    <xdr:sp>
      <xdr:nvSpPr>
        <xdr:cNvPr id="22" name="Line 85"/>
        <xdr:cNvSpPr>
          <a:spLocks/>
        </xdr:cNvSpPr>
      </xdr:nvSpPr>
      <xdr:spPr>
        <a:xfrm flipH="1">
          <a:off x="5543550" y="9010650"/>
          <a:ext cx="245745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58</xdr:row>
      <xdr:rowOff>38100</xdr:rowOff>
    </xdr:from>
    <xdr:to>
      <xdr:col>8</xdr:col>
      <xdr:colOff>581025</xdr:colOff>
      <xdr:row>67</xdr:row>
      <xdr:rowOff>152400</xdr:rowOff>
    </xdr:to>
    <xdr:sp>
      <xdr:nvSpPr>
        <xdr:cNvPr id="23" name="Line 86"/>
        <xdr:cNvSpPr>
          <a:spLocks/>
        </xdr:cNvSpPr>
      </xdr:nvSpPr>
      <xdr:spPr>
        <a:xfrm flipH="1" flipV="1">
          <a:off x="1676400" y="10639425"/>
          <a:ext cx="38671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49</xdr:row>
      <xdr:rowOff>0</xdr:rowOff>
    </xdr:from>
    <xdr:to>
      <xdr:col>13</xdr:col>
      <xdr:colOff>0</xdr:colOff>
      <xdr:row>58</xdr:row>
      <xdr:rowOff>38100</xdr:rowOff>
    </xdr:to>
    <xdr:sp>
      <xdr:nvSpPr>
        <xdr:cNvPr id="24" name="Line 87"/>
        <xdr:cNvSpPr>
          <a:spLocks/>
        </xdr:cNvSpPr>
      </xdr:nvSpPr>
      <xdr:spPr>
        <a:xfrm flipV="1">
          <a:off x="1676400" y="9001125"/>
          <a:ext cx="633412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62</xdr:row>
      <xdr:rowOff>38100</xdr:rowOff>
    </xdr:from>
    <xdr:to>
      <xdr:col>12</xdr:col>
      <xdr:colOff>600075</xdr:colOff>
      <xdr:row>63</xdr:row>
      <xdr:rowOff>9525</xdr:rowOff>
    </xdr:to>
    <xdr:sp>
      <xdr:nvSpPr>
        <xdr:cNvPr id="25" name="Line 88"/>
        <xdr:cNvSpPr>
          <a:spLocks/>
        </xdr:cNvSpPr>
      </xdr:nvSpPr>
      <xdr:spPr>
        <a:xfrm>
          <a:off x="7105650" y="11439525"/>
          <a:ext cx="895350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54</xdr:row>
      <xdr:rowOff>114300</xdr:rowOff>
    </xdr:from>
    <xdr:to>
      <xdr:col>7</xdr:col>
      <xdr:colOff>295275</xdr:colOff>
      <xdr:row>63</xdr:row>
      <xdr:rowOff>114300</xdr:rowOff>
    </xdr:to>
    <xdr:sp>
      <xdr:nvSpPr>
        <xdr:cNvPr id="26" name="Arc 89"/>
        <xdr:cNvSpPr>
          <a:spLocks/>
        </xdr:cNvSpPr>
      </xdr:nvSpPr>
      <xdr:spPr>
        <a:xfrm rot="8575773">
          <a:off x="3200400" y="9991725"/>
          <a:ext cx="1362075" cy="1685925"/>
        </a:xfrm>
        <a:prstGeom prst="arc">
          <a:avLst>
            <a:gd name="adj1" fmla="val -27910851"/>
            <a:gd name="adj2" fmla="val -13566337"/>
            <a:gd name="adj3" fmla="val -4681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54</xdr:row>
      <xdr:rowOff>142875</xdr:rowOff>
    </xdr:from>
    <xdr:to>
      <xdr:col>8</xdr:col>
      <xdr:colOff>219075</xdr:colOff>
      <xdr:row>60</xdr:row>
      <xdr:rowOff>123825</xdr:rowOff>
    </xdr:to>
    <xdr:sp>
      <xdr:nvSpPr>
        <xdr:cNvPr id="27" name="Arc 90"/>
        <xdr:cNvSpPr>
          <a:spLocks/>
        </xdr:cNvSpPr>
      </xdr:nvSpPr>
      <xdr:spPr>
        <a:xfrm rot="3512491">
          <a:off x="4181475" y="10020300"/>
          <a:ext cx="1000125" cy="1104900"/>
        </a:xfrm>
        <a:prstGeom prst="arc">
          <a:avLst>
            <a:gd name="adj1" fmla="val -29786717"/>
            <a:gd name="adj2" fmla="val -6934935"/>
            <a:gd name="adj3" fmla="val -3606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59</xdr:row>
      <xdr:rowOff>28575</xdr:rowOff>
    </xdr:from>
    <xdr:to>
      <xdr:col>11</xdr:col>
      <xdr:colOff>371475</xdr:colOff>
      <xdr:row>64</xdr:row>
      <xdr:rowOff>161925</xdr:rowOff>
    </xdr:to>
    <xdr:sp>
      <xdr:nvSpPr>
        <xdr:cNvPr id="28" name="Arc 91"/>
        <xdr:cNvSpPr>
          <a:spLocks/>
        </xdr:cNvSpPr>
      </xdr:nvSpPr>
      <xdr:spPr>
        <a:xfrm rot="1189783">
          <a:off x="6248400" y="10868025"/>
          <a:ext cx="914400" cy="1019175"/>
        </a:xfrm>
        <a:prstGeom prst="arc">
          <a:avLst>
            <a:gd name="adj1" fmla="val -21788162"/>
            <a:gd name="adj2" fmla="val -1285717"/>
            <a:gd name="adj3" fmla="val 44912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61</xdr:row>
      <xdr:rowOff>171450</xdr:rowOff>
    </xdr:from>
    <xdr:to>
      <xdr:col>11</xdr:col>
      <xdr:colOff>190500</xdr:colOff>
      <xdr:row>62</xdr:row>
      <xdr:rowOff>19050</xdr:rowOff>
    </xdr:to>
    <xdr:sp>
      <xdr:nvSpPr>
        <xdr:cNvPr id="29" name="Line 92"/>
        <xdr:cNvSpPr>
          <a:spLocks/>
        </xdr:cNvSpPr>
      </xdr:nvSpPr>
      <xdr:spPr>
        <a:xfrm>
          <a:off x="6429375" y="11334750"/>
          <a:ext cx="552450" cy="857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61</xdr:row>
      <xdr:rowOff>85725</xdr:rowOff>
    </xdr:from>
    <xdr:to>
      <xdr:col>10</xdr:col>
      <xdr:colOff>123825</xdr:colOff>
      <xdr:row>61</xdr:row>
      <xdr:rowOff>152400</xdr:rowOff>
    </xdr:to>
    <xdr:sp>
      <xdr:nvSpPr>
        <xdr:cNvPr id="30" name="Line 93"/>
        <xdr:cNvSpPr>
          <a:spLocks/>
        </xdr:cNvSpPr>
      </xdr:nvSpPr>
      <xdr:spPr>
        <a:xfrm>
          <a:off x="5867400" y="11249025"/>
          <a:ext cx="438150" cy="666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52</xdr:row>
      <xdr:rowOff>152400</xdr:rowOff>
    </xdr:from>
    <xdr:to>
      <xdr:col>10</xdr:col>
      <xdr:colOff>161925</xdr:colOff>
      <xdr:row>60</xdr:row>
      <xdr:rowOff>0</xdr:rowOff>
    </xdr:to>
    <xdr:sp>
      <xdr:nvSpPr>
        <xdr:cNvPr id="31" name="Arc 94"/>
        <xdr:cNvSpPr>
          <a:spLocks/>
        </xdr:cNvSpPr>
      </xdr:nvSpPr>
      <xdr:spPr>
        <a:xfrm rot="25412680">
          <a:off x="3838575" y="9705975"/>
          <a:ext cx="2505075" cy="1295400"/>
        </a:xfrm>
        <a:prstGeom prst="arc">
          <a:avLst>
            <a:gd name="adj1" fmla="val -24914648"/>
            <a:gd name="adj2" fmla="val -16312759"/>
            <a:gd name="adj3" fmla="val 49013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60</xdr:row>
      <xdr:rowOff>85725</xdr:rowOff>
    </xdr:from>
    <xdr:to>
      <xdr:col>8</xdr:col>
      <xdr:colOff>142875</xdr:colOff>
      <xdr:row>60</xdr:row>
      <xdr:rowOff>133350</xdr:rowOff>
    </xdr:to>
    <xdr:sp>
      <xdr:nvSpPr>
        <xdr:cNvPr id="32" name="Line 95"/>
        <xdr:cNvSpPr>
          <a:spLocks/>
        </xdr:cNvSpPr>
      </xdr:nvSpPr>
      <xdr:spPr>
        <a:xfrm>
          <a:off x="4752975" y="11087100"/>
          <a:ext cx="352425" cy="47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9</xdr:row>
      <xdr:rowOff>95250</xdr:rowOff>
    </xdr:from>
    <xdr:to>
      <xdr:col>20</xdr:col>
      <xdr:colOff>190500</xdr:colOff>
      <xdr:row>17</xdr:row>
      <xdr:rowOff>228600</xdr:rowOff>
    </xdr:to>
    <xdr:sp>
      <xdr:nvSpPr>
        <xdr:cNvPr id="33" name="AutoShape 100"/>
        <xdr:cNvSpPr>
          <a:spLocks/>
        </xdr:cNvSpPr>
      </xdr:nvSpPr>
      <xdr:spPr>
        <a:xfrm flipH="1">
          <a:off x="9010650" y="1895475"/>
          <a:ext cx="3457575" cy="15811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DEVELOPMENT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/>
            <a:t>DECK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476250</xdr:colOff>
      <xdr:row>4</xdr:row>
      <xdr:rowOff>161925</xdr:rowOff>
    </xdr:from>
    <xdr:to>
      <xdr:col>20</xdr:col>
      <xdr:colOff>0</xdr:colOff>
      <xdr:row>14</xdr:row>
      <xdr:rowOff>76200</xdr:rowOff>
    </xdr:to>
    <xdr:sp>
      <xdr:nvSpPr>
        <xdr:cNvPr id="34" name="AutoShape 103"/>
        <xdr:cNvSpPr>
          <a:spLocks/>
        </xdr:cNvSpPr>
      </xdr:nvSpPr>
      <xdr:spPr>
        <a:xfrm rot="20118999" flipH="1">
          <a:off x="8486775" y="1057275"/>
          <a:ext cx="3790950" cy="1704975"/>
        </a:xfrm>
        <a:prstGeom prst="rtTriangle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HIP
PLANE</a:t>
          </a:r>
        </a:p>
      </xdr:txBody>
    </xdr:sp>
    <xdr:clientData/>
  </xdr:twoCellAnchor>
  <xdr:twoCellAnchor>
    <xdr:from>
      <xdr:col>14</xdr:col>
      <xdr:colOff>409575</xdr:colOff>
      <xdr:row>17</xdr:row>
      <xdr:rowOff>219075</xdr:rowOff>
    </xdr:from>
    <xdr:to>
      <xdr:col>20</xdr:col>
      <xdr:colOff>190500</xdr:colOff>
      <xdr:row>31</xdr:row>
      <xdr:rowOff>76200</xdr:rowOff>
    </xdr:to>
    <xdr:sp>
      <xdr:nvSpPr>
        <xdr:cNvPr id="35" name="AutoShape 105"/>
        <xdr:cNvSpPr>
          <a:spLocks/>
        </xdr:cNvSpPr>
      </xdr:nvSpPr>
      <xdr:spPr>
        <a:xfrm rot="10800000">
          <a:off x="9029700" y="3467100"/>
          <a:ext cx="3438525" cy="2352675"/>
        </a:xfrm>
        <a:prstGeom prst="rtTriangle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ROOF
PLANE</a:t>
          </a:r>
        </a:p>
      </xdr:txBody>
    </xdr:sp>
    <xdr:clientData/>
  </xdr:twoCellAnchor>
  <xdr:twoCellAnchor>
    <xdr:from>
      <xdr:col>14</xdr:col>
      <xdr:colOff>342900</xdr:colOff>
      <xdr:row>53</xdr:row>
      <xdr:rowOff>104775</xdr:rowOff>
    </xdr:from>
    <xdr:to>
      <xdr:col>20</xdr:col>
      <xdr:colOff>142875</xdr:colOff>
      <xdr:row>62</xdr:row>
      <xdr:rowOff>0</xdr:rowOff>
    </xdr:to>
    <xdr:sp>
      <xdr:nvSpPr>
        <xdr:cNvPr id="36" name="AutoShape 115"/>
        <xdr:cNvSpPr>
          <a:spLocks/>
        </xdr:cNvSpPr>
      </xdr:nvSpPr>
      <xdr:spPr>
        <a:xfrm flipH="1">
          <a:off x="8963025" y="9820275"/>
          <a:ext cx="3457575" cy="15811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DEVELOPMENT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/>
            <a:t>DECK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428625</xdr:colOff>
      <xdr:row>48</xdr:row>
      <xdr:rowOff>219075</xdr:rowOff>
    </xdr:from>
    <xdr:to>
      <xdr:col>19</xdr:col>
      <xdr:colOff>561975</xdr:colOff>
      <xdr:row>58</xdr:row>
      <xdr:rowOff>76200</xdr:rowOff>
    </xdr:to>
    <xdr:sp>
      <xdr:nvSpPr>
        <xdr:cNvPr id="37" name="AutoShape 116"/>
        <xdr:cNvSpPr>
          <a:spLocks/>
        </xdr:cNvSpPr>
      </xdr:nvSpPr>
      <xdr:spPr>
        <a:xfrm rot="20118999" flipH="1">
          <a:off x="8439150" y="8972550"/>
          <a:ext cx="3790950" cy="1704975"/>
        </a:xfrm>
        <a:prstGeom prst="rtTriangle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HIP
PLANE</a:t>
          </a:r>
        </a:p>
      </xdr:txBody>
    </xdr:sp>
    <xdr:clientData/>
  </xdr:twoCellAnchor>
  <xdr:twoCellAnchor>
    <xdr:from>
      <xdr:col>14</xdr:col>
      <xdr:colOff>361950</xdr:colOff>
      <xdr:row>62</xdr:row>
      <xdr:rowOff>0</xdr:rowOff>
    </xdr:from>
    <xdr:to>
      <xdr:col>20</xdr:col>
      <xdr:colOff>142875</xdr:colOff>
      <xdr:row>75</xdr:row>
      <xdr:rowOff>95250</xdr:rowOff>
    </xdr:to>
    <xdr:sp>
      <xdr:nvSpPr>
        <xdr:cNvPr id="38" name="AutoShape 117"/>
        <xdr:cNvSpPr>
          <a:spLocks/>
        </xdr:cNvSpPr>
      </xdr:nvSpPr>
      <xdr:spPr>
        <a:xfrm rot="10800000">
          <a:off x="8982075" y="11401425"/>
          <a:ext cx="3438525" cy="2352675"/>
        </a:xfrm>
        <a:prstGeom prst="rtTriangle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ROOF
PLANE</a:t>
          </a:r>
        </a:p>
      </xdr:txBody>
    </xdr:sp>
    <xdr:clientData/>
  </xdr:twoCellAnchor>
  <xdr:twoCellAnchor>
    <xdr:from>
      <xdr:col>20</xdr:col>
      <xdr:colOff>142875</xdr:colOff>
      <xdr:row>53</xdr:row>
      <xdr:rowOff>114300</xdr:rowOff>
    </xdr:from>
    <xdr:to>
      <xdr:col>23</xdr:col>
      <xdr:colOff>57150</xdr:colOff>
      <xdr:row>62</xdr:row>
      <xdr:rowOff>0</xdr:rowOff>
    </xdr:to>
    <xdr:sp>
      <xdr:nvSpPr>
        <xdr:cNvPr id="39" name="AutoShape 118"/>
        <xdr:cNvSpPr>
          <a:spLocks/>
        </xdr:cNvSpPr>
      </xdr:nvSpPr>
      <xdr:spPr>
        <a:xfrm rot="5400000">
          <a:off x="12420600" y="9829800"/>
          <a:ext cx="1743075" cy="1571625"/>
        </a:xfrm>
        <a:prstGeom prst="rtTriangle">
          <a:avLst/>
        </a:prstGeom>
        <a:solidFill>
          <a:srgbClr val="CC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9</xdr:row>
      <xdr:rowOff>95250</xdr:rowOff>
    </xdr:from>
    <xdr:to>
      <xdr:col>23</xdr:col>
      <xdr:colOff>104775</xdr:colOff>
      <xdr:row>17</xdr:row>
      <xdr:rowOff>219075</xdr:rowOff>
    </xdr:to>
    <xdr:sp>
      <xdr:nvSpPr>
        <xdr:cNvPr id="40" name="AutoShape 119"/>
        <xdr:cNvSpPr>
          <a:spLocks/>
        </xdr:cNvSpPr>
      </xdr:nvSpPr>
      <xdr:spPr>
        <a:xfrm rot="5400000">
          <a:off x="12468225" y="1895475"/>
          <a:ext cx="1743075" cy="1571625"/>
        </a:xfrm>
        <a:prstGeom prst="rtTriangle">
          <a:avLst/>
        </a:prstGeom>
        <a:solidFill>
          <a:srgbClr val="CC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8</xdr:row>
      <xdr:rowOff>47625</xdr:rowOff>
    </xdr:from>
    <xdr:to>
      <xdr:col>20</xdr:col>
      <xdr:colOff>133350</xdr:colOff>
      <xdr:row>10</xdr:row>
      <xdr:rowOff>9525</xdr:rowOff>
    </xdr:to>
    <xdr:sp>
      <xdr:nvSpPr>
        <xdr:cNvPr id="41" name="Rectangle 120"/>
        <xdr:cNvSpPr>
          <a:spLocks/>
        </xdr:cNvSpPr>
      </xdr:nvSpPr>
      <xdr:spPr>
        <a:xfrm rot="20063386">
          <a:off x="12106275" y="1685925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9</xdr:row>
      <xdr:rowOff>104775</xdr:rowOff>
    </xdr:from>
    <xdr:to>
      <xdr:col>20</xdr:col>
      <xdr:colOff>495300</xdr:colOff>
      <xdr:row>11</xdr:row>
      <xdr:rowOff>66675</xdr:rowOff>
    </xdr:to>
    <xdr:sp>
      <xdr:nvSpPr>
        <xdr:cNvPr id="42" name="Rectangle 121"/>
        <xdr:cNvSpPr>
          <a:spLocks/>
        </xdr:cNvSpPr>
      </xdr:nvSpPr>
      <xdr:spPr>
        <a:xfrm>
          <a:off x="12468225" y="1905000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17</xdr:row>
      <xdr:rowOff>219075</xdr:rowOff>
    </xdr:from>
    <xdr:to>
      <xdr:col>20</xdr:col>
      <xdr:colOff>190500</xdr:colOff>
      <xdr:row>19</xdr:row>
      <xdr:rowOff>104775</xdr:rowOff>
    </xdr:to>
    <xdr:sp>
      <xdr:nvSpPr>
        <xdr:cNvPr id="43" name="Rectangle 122"/>
        <xdr:cNvSpPr>
          <a:spLocks/>
        </xdr:cNvSpPr>
      </xdr:nvSpPr>
      <xdr:spPr>
        <a:xfrm>
          <a:off x="12163425" y="3467100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16</xdr:row>
      <xdr:rowOff>104775</xdr:rowOff>
    </xdr:from>
    <xdr:to>
      <xdr:col>20</xdr:col>
      <xdr:colOff>190500</xdr:colOff>
      <xdr:row>17</xdr:row>
      <xdr:rowOff>228600</xdr:rowOff>
    </xdr:to>
    <xdr:sp>
      <xdr:nvSpPr>
        <xdr:cNvPr id="44" name="Rectangle 123"/>
        <xdr:cNvSpPr>
          <a:spLocks/>
        </xdr:cNvSpPr>
      </xdr:nvSpPr>
      <xdr:spPr>
        <a:xfrm>
          <a:off x="12163425" y="3190875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53</xdr:row>
      <xdr:rowOff>114300</xdr:rowOff>
    </xdr:from>
    <xdr:to>
      <xdr:col>20</xdr:col>
      <xdr:colOff>447675</xdr:colOff>
      <xdr:row>55</xdr:row>
      <xdr:rowOff>76200</xdr:rowOff>
    </xdr:to>
    <xdr:sp>
      <xdr:nvSpPr>
        <xdr:cNvPr id="45" name="Rectangle 124"/>
        <xdr:cNvSpPr>
          <a:spLocks/>
        </xdr:cNvSpPr>
      </xdr:nvSpPr>
      <xdr:spPr>
        <a:xfrm>
          <a:off x="12420600" y="9829800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62</xdr:row>
      <xdr:rowOff>0</xdr:rowOff>
    </xdr:from>
    <xdr:to>
      <xdr:col>20</xdr:col>
      <xdr:colOff>142875</xdr:colOff>
      <xdr:row>63</xdr:row>
      <xdr:rowOff>123825</xdr:rowOff>
    </xdr:to>
    <xdr:sp>
      <xdr:nvSpPr>
        <xdr:cNvPr id="46" name="Rectangle 125"/>
        <xdr:cNvSpPr>
          <a:spLocks/>
        </xdr:cNvSpPr>
      </xdr:nvSpPr>
      <xdr:spPr>
        <a:xfrm>
          <a:off x="12115800" y="11401425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60</xdr:row>
      <xdr:rowOff>114300</xdr:rowOff>
    </xdr:from>
    <xdr:to>
      <xdr:col>20</xdr:col>
      <xdr:colOff>142875</xdr:colOff>
      <xdr:row>62</xdr:row>
      <xdr:rowOff>0</xdr:rowOff>
    </xdr:to>
    <xdr:sp>
      <xdr:nvSpPr>
        <xdr:cNvPr id="47" name="Rectangle 126"/>
        <xdr:cNvSpPr>
          <a:spLocks/>
        </xdr:cNvSpPr>
      </xdr:nvSpPr>
      <xdr:spPr>
        <a:xfrm>
          <a:off x="12115800" y="11115675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390525</xdr:colOff>
      <xdr:row>52</xdr:row>
      <xdr:rowOff>47625</xdr:rowOff>
    </xdr:from>
    <xdr:to>
      <xdr:col>20</xdr:col>
      <xdr:colOff>85725</xdr:colOff>
      <xdr:row>54</xdr:row>
      <xdr:rowOff>9525</xdr:rowOff>
    </xdr:to>
    <xdr:sp>
      <xdr:nvSpPr>
        <xdr:cNvPr id="48" name="Rectangle 127"/>
        <xdr:cNvSpPr>
          <a:spLocks/>
        </xdr:cNvSpPr>
      </xdr:nvSpPr>
      <xdr:spPr>
        <a:xfrm rot="20027155">
          <a:off x="12058650" y="9601200"/>
          <a:ext cx="3048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15</xdr:row>
      <xdr:rowOff>123825</xdr:rowOff>
    </xdr:from>
    <xdr:to>
      <xdr:col>21</xdr:col>
      <xdr:colOff>361950</xdr:colOff>
      <xdr:row>18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12792075" y="2619375"/>
          <a:ext cx="371475" cy="3619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15</xdr:row>
      <xdr:rowOff>123825</xdr:rowOff>
    </xdr:from>
    <xdr:to>
      <xdr:col>20</xdr:col>
      <xdr:colOff>590550</xdr:colOff>
      <xdr:row>18</xdr:row>
      <xdr:rowOff>0</xdr:rowOff>
    </xdr:to>
    <xdr:sp>
      <xdr:nvSpPr>
        <xdr:cNvPr id="2" name="Rectangle 52"/>
        <xdr:cNvSpPr>
          <a:spLocks/>
        </xdr:cNvSpPr>
      </xdr:nvSpPr>
      <xdr:spPr>
        <a:xfrm>
          <a:off x="12411075" y="2619375"/>
          <a:ext cx="371475" cy="3619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18</xdr:row>
      <xdr:rowOff>0</xdr:rowOff>
    </xdr:from>
    <xdr:to>
      <xdr:col>20</xdr:col>
      <xdr:colOff>590550</xdr:colOff>
      <xdr:row>20</xdr:row>
      <xdr:rowOff>38100</xdr:rowOff>
    </xdr:to>
    <xdr:sp>
      <xdr:nvSpPr>
        <xdr:cNvPr id="3" name="Rectangle 49"/>
        <xdr:cNvSpPr>
          <a:spLocks/>
        </xdr:cNvSpPr>
      </xdr:nvSpPr>
      <xdr:spPr>
        <a:xfrm>
          <a:off x="12411075" y="2981325"/>
          <a:ext cx="371475" cy="3619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142875</xdr:rowOff>
    </xdr:from>
    <xdr:to>
      <xdr:col>4</xdr:col>
      <xdr:colOff>104775</xdr:colOff>
      <xdr:row>20</xdr:row>
      <xdr:rowOff>47625</xdr:rowOff>
    </xdr:to>
    <xdr:sp>
      <xdr:nvSpPr>
        <xdr:cNvPr id="4" name="Line 36"/>
        <xdr:cNvSpPr>
          <a:spLocks/>
        </xdr:cNvSpPr>
      </xdr:nvSpPr>
      <xdr:spPr>
        <a:xfrm>
          <a:off x="1238250" y="3286125"/>
          <a:ext cx="1304925" cy="66675"/>
        </a:xfrm>
        <a:prstGeom prst="line">
          <a:avLst/>
        </a:prstGeom>
        <a:noFill/>
        <a:ln w="2857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76200</xdr:rowOff>
    </xdr:from>
    <xdr:to>
      <xdr:col>7</xdr:col>
      <xdr:colOff>85725</xdr:colOff>
      <xdr:row>20</xdr:row>
      <xdr:rowOff>123825</xdr:rowOff>
    </xdr:to>
    <xdr:sp>
      <xdr:nvSpPr>
        <xdr:cNvPr id="5" name="Arc 24"/>
        <xdr:cNvSpPr>
          <a:spLocks/>
        </xdr:cNvSpPr>
      </xdr:nvSpPr>
      <xdr:spPr>
        <a:xfrm rot="2928276">
          <a:off x="3438525" y="2571750"/>
          <a:ext cx="914400" cy="857250"/>
        </a:xfrm>
        <a:prstGeom prst="arc">
          <a:avLst>
            <a:gd name="adj" fmla="val -6426865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66675</xdr:rowOff>
    </xdr:from>
    <xdr:to>
      <xdr:col>11</xdr:col>
      <xdr:colOff>0</xdr:colOff>
      <xdr:row>21</xdr:row>
      <xdr:rowOff>57150</xdr:rowOff>
    </xdr:to>
    <xdr:sp>
      <xdr:nvSpPr>
        <xdr:cNvPr id="6" name="Line 1"/>
        <xdr:cNvSpPr>
          <a:spLocks/>
        </xdr:cNvSpPr>
      </xdr:nvSpPr>
      <xdr:spPr>
        <a:xfrm>
          <a:off x="6705600" y="1428750"/>
          <a:ext cx="0" cy="20955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24</xdr:row>
      <xdr:rowOff>28575</xdr:rowOff>
    </xdr:from>
    <xdr:to>
      <xdr:col>9</xdr:col>
      <xdr:colOff>85725</xdr:colOff>
      <xdr:row>27</xdr:row>
      <xdr:rowOff>76200</xdr:rowOff>
    </xdr:to>
    <xdr:sp>
      <xdr:nvSpPr>
        <xdr:cNvPr id="7" name="Line 2"/>
        <xdr:cNvSpPr>
          <a:spLocks/>
        </xdr:cNvSpPr>
      </xdr:nvSpPr>
      <xdr:spPr>
        <a:xfrm flipH="1">
          <a:off x="4257675" y="3981450"/>
          <a:ext cx="131445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8</xdr:row>
      <xdr:rowOff>66675</xdr:rowOff>
    </xdr:from>
    <xdr:to>
      <xdr:col>10</xdr:col>
      <xdr:colOff>600075</xdr:colOff>
      <xdr:row>27</xdr:row>
      <xdr:rowOff>66675</xdr:rowOff>
    </xdr:to>
    <xdr:sp>
      <xdr:nvSpPr>
        <xdr:cNvPr id="8" name="Line 3"/>
        <xdr:cNvSpPr>
          <a:spLocks/>
        </xdr:cNvSpPr>
      </xdr:nvSpPr>
      <xdr:spPr>
        <a:xfrm flipH="1">
          <a:off x="4257675" y="1428750"/>
          <a:ext cx="243840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152400</xdr:rowOff>
    </xdr:from>
    <xdr:to>
      <xdr:col>9</xdr:col>
      <xdr:colOff>190500</xdr:colOff>
      <xdr:row>30</xdr:row>
      <xdr:rowOff>152400</xdr:rowOff>
    </xdr:to>
    <xdr:sp>
      <xdr:nvSpPr>
        <xdr:cNvPr id="9" name="Line 4"/>
        <xdr:cNvSpPr>
          <a:spLocks/>
        </xdr:cNvSpPr>
      </xdr:nvSpPr>
      <xdr:spPr>
        <a:xfrm flipH="1" flipV="1">
          <a:off x="1228725" y="3295650"/>
          <a:ext cx="44481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66675</xdr:rowOff>
    </xdr:from>
    <xdr:to>
      <xdr:col>10</xdr:col>
      <xdr:colOff>600075</xdr:colOff>
      <xdr:row>19</xdr:row>
      <xdr:rowOff>152400</xdr:rowOff>
    </xdr:to>
    <xdr:sp>
      <xdr:nvSpPr>
        <xdr:cNvPr id="10" name="Line 5"/>
        <xdr:cNvSpPr>
          <a:spLocks/>
        </xdr:cNvSpPr>
      </xdr:nvSpPr>
      <xdr:spPr>
        <a:xfrm flipV="1">
          <a:off x="1228725" y="1428750"/>
          <a:ext cx="54673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8</xdr:row>
      <xdr:rowOff>66675</xdr:rowOff>
    </xdr:from>
    <xdr:to>
      <xdr:col>11</xdr:col>
      <xdr:colOff>0</xdr:colOff>
      <xdr:row>30</xdr:row>
      <xdr:rowOff>142875</xdr:rowOff>
    </xdr:to>
    <xdr:sp>
      <xdr:nvSpPr>
        <xdr:cNvPr id="11" name="Line 6"/>
        <xdr:cNvSpPr>
          <a:spLocks/>
        </xdr:cNvSpPr>
      </xdr:nvSpPr>
      <xdr:spPr>
        <a:xfrm flipH="1">
          <a:off x="5686425" y="1428750"/>
          <a:ext cx="1019175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21</xdr:row>
      <xdr:rowOff>57150</xdr:rowOff>
    </xdr:from>
    <xdr:to>
      <xdr:col>11</xdr:col>
      <xdr:colOff>0</xdr:colOff>
      <xdr:row>31</xdr:row>
      <xdr:rowOff>0</xdr:rowOff>
    </xdr:to>
    <xdr:sp>
      <xdr:nvSpPr>
        <xdr:cNvPr id="12" name="Line 7"/>
        <xdr:cNvSpPr>
          <a:spLocks/>
        </xdr:cNvSpPr>
      </xdr:nvSpPr>
      <xdr:spPr>
        <a:xfrm flipH="1">
          <a:off x="5676900" y="3524250"/>
          <a:ext cx="1028700" cy="15621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21</xdr:row>
      <xdr:rowOff>57150</xdr:rowOff>
    </xdr:from>
    <xdr:to>
      <xdr:col>11</xdr:col>
      <xdr:colOff>0</xdr:colOff>
      <xdr:row>22</xdr:row>
      <xdr:rowOff>152400</xdr:rowOff>
    </xdr:to>
    <xdr:sp>
      <xdr:nvSpPr>
        <xdr:cNvPr id="13" name="Line 8"/>
        <xdr:cNvSpPr>
          <a:spLocks/>
        </xdr:cNvSpPr>
      </xdr:nvSpPr>
      <xdr:spPr>
        <a:xfrm flipH="1">
          <a:off x="6076950" y="3524250"/>
          <a:ext cx="6286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11</xdr:row>
      <xdr:rowOff>0</xdr:rowOff>
    </xdr:from>
    <xdr:to>
      <xdr:col>9</xdr:col>
      <xdr:colOff>190500</xdr:colOff>
      <xdr:row>30</xdr:row>
      <xdr:rowOff>152400</xdr:rowOff>
    </xdr:to>
    <xdr:sp>
      <xdr:nvSpPr>
        <xdr:cNvPr id="14" name="Line 9"/>
        <xdr:cNvSpPr>
          <a:spLocks/>
        </xdr:cNvSpPr>
      </xdr:nvSpPr>
      <xdr:spPr>
        <a:xfrm>
          <a:off x="5476875" y="1847850"/>
          <a:ext cx="200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18</xdr:row>
      <xdr:rowOff>28575</xdr:rowOff>
    </xdr:from>
    <xdr:to>
      <xdr:col>11</xdr:col>
      <xdr:colOff>9525</xdr:colOff>
      <xdr:row>21</xdr:row>
      <xdr:rowOff>66675</xdr:rowOff>
    </xdr:to>
    <xdr:sp>
      <xdr:nvSpPr>
        <xdr:cNvPr id="15" name="Line 10"/>
        <xdr:cNvSpPr>
          <a:spLocks/>
        </xdr:cNvSpPr>
      </xdr:nvSpPr>
      <xdr:spPr>
        <a:xfrm>
          <a:off x="6334125" y="3009900"/>
          <a:ext cx="3810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21</xdr:row>
      <xdr:rowOff>28575</xdr:rowOff>
    </xdr:from>
    <xdr:to>
      <xdr:col>11</xdr:col>
      <xdr:colOff>0</xdr:colOff>
      <xdr:row>21</xdr:row>
      <xdr:rowOff>57150</xdr:rowOff>
    </xdr:to>
    <xdr:sp>
      <xdr:nvSpPr>
        <xdr:cNvPr id="16" name="Line 12"/>
        <xdr:cNvSpPr>
          <a:spLocks/>
        </xdr:cNvSpPr>
      </xdr:nvSpPr>
      <xdr:spPr>
        <a:xfrm>
          <a:off x="6200775" y="3495675"/>
          <a:ext cx="504825" cy="28575"/>
        </a:xfrm>
        <a:prstGeom prst="line">
          <a:avLst/>
        </a:prstGeom>
        <a:noFill/>
        <a:ln w="2857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38100</xdr:rowOff>
    </xdr:from>
    <xdr:to>
      <xdr:col>8</xdr:col>
      <xdr:colOff>133350</xdr:colOff>
      <xdr:row>20</xdr:row>
      <xdr:rowOff>152400</xdr:rowOff>
    </xdr:to>
    <xdr:sp>
      <xdr:nvSpPr>
        <xdr:cNvPr id="17" name="Line 13"/>
        <xdr:cNvSpPr>
          <a:spLocks/>
        </xdr:cNvSpPr>
      </xdr:nvSpPr>
      <xdr:spPr>
        <a:xfrm>
          <a:off x="2705100" y="3343275"/>
          <a:ext cx="2305050" cy="114300"/>
        </a:xfrm>
        <a:prstGeom prst="line">
          <a:avLst/>
        </a:prstGeom>
        <a:noFill/>
        <a:ln w="2857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9525</xdr:rowOff>
    </xdr:from>
    <xdr:to>
      <xdr:col>9</xdr:col>
      <xdr:colOff>600075</xdr:colOff>
      <xdr:row>21</xdr:row>
      <xdr:rowOff>28575</xdr:rowOff>
    </xdr:to>
    <xdr:sp>
      <xdr:nvSpPr>
        <xdr:cNvPr id="18" name="Line 14"/>
        <xdr:cNvSpPr>
          <a:spLocks/>
        </xdr:cNvSpPr>
      </xdr:nvSpPr>
      <xdr:spPr>
        <a:xfrm>
          <a:off x="5610225" y="3476625"/>
          <a:ext cx="476250" cy="19050"/>
        </a:xfrm>
        <a:prstGeom prst="line">
          <a:avLst/>
        </a:prstGeom>
        <a:noFill/>
        <a:ln w="2857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20</xdr:row>
      <xdr:rowOff>152400</xdr:rowOff>
    </xdr:from>
    <xdr:to>
      <xdr:col>9</xdr:col>
      <xdr:colOff>47625</xdr:colOff>
      <xdr:row>21</xdr:row>
      <xdr:rowOff>9525</xdr:rowOff>
    </xdr:to>
    <xdr:sp>
      <xdr:nvSpPr>
        <xdr:cNvPr id="19" name="Line 15"/>
        <xdr:cNvSpPr>
          <a:spLocks/>
        </xdr:cNvSpPr>
      </xdr:nvSpPr>
      <xdr:spPr>
        <a:xfrm>
          <a:off x="5153025" y="3457575"/>
          <a:ext cx="381000" cy="19050"/>
        </a:xfrm>
        <a:prstGeom prst="line">
          <a:avLst/>
        </a:prstGeom>
        <a:noFill/>
        <a:ln w="2857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19050</xdr:rowOff>
    </xdr:from>
    <xdr:to>
      <xdr:col>9</xdr:col>
      <xdr:colOff>514350</xdr:colOff>
      <xdr:row>24</xdr:row>
      <xdr:rowOff>9525</xdr:rowOff>
    </xdr:to>
    <xdr:sp>
      <xdr:nvSpPr>
        <xdr:cNvPr id="20" name="Line 17"/>
        <xdr:cNvSpPr>
          <a:spLocks/>
        </xdr:cNvSpPr>
      </xdr:nvSpPr>
      <xdr:spPr>
        <a:xfrm flipH="1">
          <a:off x="5638800" y="3810000"/>
          <a:ext cx="3619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8</xdr:row>
      <xdr:rowOff>0</xdr:rowOff>
    </xdr:from>
    <xdr:to>
      <xdr:col>8</xdr:col>
      <xdr:colOff>581025</xdr:colOff>
      <xdr:row>11</xdr:row>
      <xdr:rowOff>0</xdr:rowOff>
    </xdr:to>
    <xdr:sp>
      <xdr:nvSpPr>
        <xdr:cNvPr id="21" name="Line 18"/>
        <xdr:cNvSpPr>
          <a:spLocks/>
        </xdr:cNvSpPr>
      </xdr:nvSpPr>
      <xdr:spPr>
        <a:xfrm>
          <a:off x="4867275" y="1362075"/>
          <a:ext cx="590550" cy="485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13</xdr:row>
      <xdr:rowOff>0</xdr:rowOff>
    </xdr:from>
    <xdr:to>
      <xdr:col>12</xdr:col>
      <xdr:colOff>0</xdr:colOff>
      <xdr:row>15</xdr:row>
      <xdr:rowOff>28575</xdr:rowOff>
    </xdr:to>
    <xdr:sp>
      <xdr:nvSpPr>
        <xdr:cNvPr id="22" name="Line 20"/>
        <xdr:cNvSpPr>
          <a:spLocks/>
        </xdr:cNvSpPr>
      </xdr:nvSpPr>
      <xdr:spPr>
        <a:xfrm flipH="1">
          <a:off x="6400800" y="2171700"/>
          <a:ext cx="914400" cy="352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66675</xdr:rowOff>
    </xdr:from>
    <xdr:to>
      <xdr:col>6</xdr:col>
      <xdr:colOff>600075</xdr:colOff>
      <xdr:row>30</xdr:row>
      <xdr:rowOff>0</xdr:rowOff>
    </xdr:to>
    <xdr:sp>
      <xdr:nvSpPr>
        <xdr:cNvPr id="23" name="Line 21"/>
        <xdr:cNvSpPr>
          <a:spLocks/>
        </xdr:cNvSpPr>
      </xdr:nvSpPr>
      <xdr:spPr>
        <a:xfrm flipV="1">
          <a:off x="3657600" y="4505325"/>
          <a:ext cx="600075" cy="419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14</xdr:row>
      <xdr:rowOff>142875</xdr:rowOff>
    </xdr:from>
    <xdr:to>
      <xdr:col>10</xdr:col>
      <xdr:colOff>142875</xdr:colOff>
      <xdr:row>17</xdr:row>
      <xdr:rowOff>38100</xdr:rowOff>
    </xdr:to>
    <xdr:sp>
      <xdr:nvSpPr>
        <xdr:cNvPr id="24" name="Line 22"/>
        <xdr:cNvSpPr>
          <a:spLocks/>
        </xdr:cNvSpPr>
      </xdr:nvSpPr>
      <xdr:spPr>
        <a:xfrm>
          <a:off x="5934075" y="2476500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11</xdr:row>
      <xdr:rowOff>9525</xdr:rowOff>
    </xdr:from>
    <xdr:to>
      <xdr:col>9</xdr:col>
      <xdr:colOff>371475</xdr:colOff>
      <xdr:row>14</xdr:row>
      <xdr:rowOff>47625</xdr:rowOff>
    </xdr:to>
    <xdr:sp>
      <xdr:nvSpPr>
        <xdr:cNvPr id="25" name="Line 23"/>
        <xdr:cNvSpPr>
          <a:spLocks/>
        </xdr:cNvSpPr>
      </xdr:nvSpPr>
      <xdr:spPr>
        <a:xfrm>
          <a:off x="5476875" y="1857375"/>
          <a:ext cx="3810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17</xdr:row>
      <xdr:rowOff>142875</xdr:rowOff>
    </xdr:from>
    <xdr:to>
      <xdr:col>6</xdr:col>
      <xdr:colOff>219075</xdr:colOff>
      <xdr:row>23</xdr:row>
      <xdr:rowOff>142875</xdr:rowOff>
    </xdr:to>
    <xdr:sp>
      <xdr:nvSpPr>
        <xdr:cNvPr id="26" name="Arc 25"/>
        <xdr:cNvSpPr>
          <a:spLocks/>
        </xdr:cNvSpPr>
      </xdr:nvSpPr>
      <xdr:spPr>
        <a:xfrm rot="8426044">
          <a:off x="2638425" y="2962275"/>
          <a:ext cx="1238250" cy="971550"/>
        </a:xfrm>
        <a:prstGeom prst="arc">
          <a:avLst>
            <a:gd name="adj" fmla="val -12830925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17</xdr:row>
      <xdr:rowOff>57150</xdr:rowOff>
    </xdr:from>
    <xdr:to>
      <xdr:col>4</xdr:col>
      <xdr:colOff>447675</xdr:colOff>
      <xdr:row>22</xdr:row>
      <xdr:rowOff>76200</xdr:rowOff>
    </xdr:to>
    <xdr:sp>
      <xdr:nvSpPr>
        <xdr:cNvPr id="27" name="Arc 26"/>
        <xdr:cNvSpPr>
          <a:spLocks/>
        </xdr:cNvSpPr>
      </xdr:nvSpPr>
      <xdr:spPr>
        <a:xfrm rot="2949009">
          <a:off x="1752600" y="2876550"/>
          <a:ext cx="1133475" cy="828675"/>
        </a:xfrm>
        <a:prstGeom prst="arc">
          <a:avLst>
            <a:gd name="adj1" fmla="val -22148865"/>
            <a:gd name="adj2" fmla="val -4766305"/>
            <a:gd name="adj3" fmla="val 45546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66675</xdr:rowOff>
    </xdr:from>
    <xdr:to>
      <xdr:col>10</xdr:col>
      <xdr:colOff>142875</xdr:colOff>
      <xdr:row>27</xdr:row>
      <xdr:rowOff>76200</xdr:rowOff>
    </xdr:to>
    <xdr:sp>
      <xdr:nvSpPr>
        <xdr:cNvPr id="28" name="Arc 27"/>
        <xdr:cNvSpPr>
          <a:spLocks/>
        </xdr:cNvSpPr>
      </xdr:nvSpPr>
      <xdr:spPr>
        <a:xfrm rot="3595463">
          <a:off x="5324475" y="4019550"/>
          <a:ext cx="914400" cy="495300"/>
        </a:xfrm>
        <a:prstGeom prst="arc">
          <a:avLst>
            <a:gd name="adj1" fmla="val -28556018"/>
            <a:gd name="adj2" fmla="val -18726902"/>
            <a:gd name="adj3" fmla="val -4310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7</xdr:row>
      <xdr:rowOff>28575</xdr:rowOff>
    </xdr:from>
    <xdr:to>
      <xdr:col>10</xdr:col>
      <xdr:colOff>409575</xdr:colOff>
      <xdr:row>12</xdr:row>
      <xdr:rowOff>133350</xdr:rowOff>
    </xdr:to>
    <xdr:sp>
      <xdr:nvSpPr>
        <xdr:cNvPr id="29" name="Arc 28"/>
        <xdr:cNvSpPr>
          <a:spLocks/>
        </xdr:cNvSpPr>
      </xdr:nvSpPr>
      <xdr:spPr>
        <a:xfrm rot="10813277">
          <a:off x="5743575" y="1228725"/>
          <a:ext cx="762000" cy="914400"/>
        </a:xfrm>
        <a:prstGeom prst="arc">
          <a:avLst>
            <a:gd name="adj" fmla="val -10382537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24</xdr:row>
      <xdr:rowOff>104775</xdr:rowOff>
    </xdr:from>
    <xdr:to>
      <xdr:col>9</xdr:col>
      <xdr:colOff>571500</xdr:colOff>
      <xdr:row>30</xdr:row>
      <xdr:rowOff>133350</xdr:rowOff>
    </xdr:to>
    <xdr:sp>
      <xdr:nvSpPr>
        <xdr:cNvPr id="30" name="Arc 29"/>
        <xdr:cNvSpPr>
          <a:spLocks/>
        </xdr:cNvSpPr>
      </xdr:nvSpPr>
      <xdr:spPr>
        <a:xfrm rot="17876268">
          <a:off x="5143500" y="4057650"/>
          <a:ext cx="914400" cy="1000125"/>
        </a:xfrm>
        <a:prstGeom prst="arc">
          <a:avLst>
            <a:gd name="adj1" fmla="val -30130638"/>
            <a:gd name="adj2" fmla="val -6426865"/>
            <a:gd name="adj3" fmla="val -34111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20</xdr:row>
      <xdr:rowOff>85725</xdr:rowOff>
    </xdr:from>
    <xdr:to>
      <xdr:col>7</xdr:col>
      <xdr:colOff>104775</xdr:colOff>
      <xdr:row>20</xdr:row>
      <xdr:rowOff>123825</xdr:rowOff>
    </xdr:to>
    <xdr:sp>
      <xdr:nvSpPr>
        <xdr:cNvPr id="31" name="Line 30"/>
        <xdr:cNvSpPr>
          <a:spLocks/>
        </xdr:cNvSpPr>
      </xdr:nvSpPr>
      <xdr:spPr>
        <a:xfrm>
          <a:off x="3762375" y="3390900"/>
          <a:ext cx="609600" cy="38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19</xdr:row>
      <xdr:rowOff>28575</xdr:rowOff>
    </xdr:from>
    <xdr:to>
      <xdr:col>11</xdr:col>
      <xdr:colOff>600075</xdr:colOff>
      <xdr:row>22</xdr:row>
      <xdr:rowOff>28575</xdr:rowOff>
    </xdr:to>
    <xdr:sp>
      <xdr:nvSpPr>
        <xdr:cNvPr id="32" name="Line 31"/>
        <xdr:cNvSpPr>
          <a:spLocks/>
        </xdr:cNvSpPr>
      </xdr:nvSpPr>
      <xdr:spPr>
        <a:xfrm>
          <a:off x="7305675" y="3171825"/>
          <a:ext cx="0" cy="4857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22</xdr:row>
      <xdr:rowOff>9525</xdr:rowOff>
    </xdr:from>
    <xdr:to>
      <xdr:col>11</xdr:col>
      <xdr:colOff>600075</xdr:colOff>
      <xdr:row>24</xdr:row>
      <xdr:rowOff>104775</xdr:rowOff>
    </xdr:to>
    <xdr:sp>
      <xdr:nvSpPr>
        <xdr:cNvPr id="33" name="Line 32"/>
        <xdr:cNvSpPr>
          <a:spLocks/>
        </xdr:cNvSpPr>
      </xdr:nvSpPr>
      <xdr:spPr>
        <a:xfrm flipH="1">
          <a:off x="7019925" y="3638550"/>
          <a:ext cx="285750" cy="4191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0</xdr:rowOff>
    </xdr:from>
    <xdr:to>
      <xdr:col>11</xdr:col>
      <xdr:colOff>600075</xdr:colOff>
      <xdr:row>22</xdr:row>
      <xdr:rowOff>9525</xdr:rowOff>
    </xdr:to>
    <xdr:sp>
      <xdr:nvSpPr>
        <xdr:cNvPr id="34" name="Line 33"/>
        <xdr:cNvSpPr>
          <a:spLocks/>
        </xdr:cNvSpPr>
      </xdr:nvSpPr>
      <xdr:spPr>
        <a:xfrm>
          <a:off x="6810375" y="3629025"/>
          <a:ext cx="495300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152400</xdr:rowOff>
    </xdr:from>
    <xdr:to>
      <xdr:col>4</xdr:col>
      <xdr:colOff>200025</xdr:colOff>
      <xdr:row>19</xdr:row>
      <xdr:rowOff>142875</xdr:rowOff>
    </xdr:to>
    <xdr:sp>
      <xdr:nvSpPr>
        <xdr:cNvPr id="35" name="Line 34"/>
        <xdr:cNvSpPr>
          <a:spLocks/>
        </xdr:cNvSpPr>
      </xdr:nvSpPr>
      <xdr:spPr>
        <a:xfrm flipH="1">
          <a:off x="1228725" y="2809875"/>
          <a:ext cx="1409700" cy="476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142875</xdr:rowOff>
    </xdr:from>
    <xdr:to>
      <xdr:col>3</xdr:col>
      <xdr:colOff>581025</xdr:colOff>
      <xdr:row>22</xdr:row>
      <xdr:rowOff>133350</xdr:rowOff>
    </xdr:to>
    <xdr:sp>
      <xdr:nvSpPr>
        <xdr:cNvPr id="36" name="Line 35"/>
        <xdr:cNvSpPr>
          <a:spLocks/>
        </xdr:cNvSpPr>
      </xdr:nvSpPr>
      <xdr:spPr>
        <a:xfrm>
          <a:off x="1219200" y="3286125"/>
          <a:ext cx="1190625" cy="476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29</xdr:row>
      <xdr:rowOff>28575</xdr:rowOff>
    </xdr:from>
    <xdr:to>
      <xdr:col>9</xdr:col>
      <xdr:colOff>190500</xdr:colOff>
      <xdr:row>30</xdr:row>
      <xdr:rowOff>152400</xdr:rowOff>
    </xdr:to>
    <xdr:sp>
      <xdr:nvSpPr>
        <xdr:cNvPr id="37" name="Line 38"/>
        <xdr:cNvSpPr>
          <a:spLocks/>
        </xdr:cNvSpPr>
      </xdr:nvSpPr>
      <xdr:spPr>
        <a:xfrm>
          <a:off x="4962525" y="4791075"/>
          <a:ext cx="714375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25</xdr:row>
      <xdr:rowOff>57150</xdr:rowOff>
    </xdr:from>
    <xdr:to>
      <xdr:col>9</xdr:col>
      <xdr:colOff>447675</xdr:colOff>
      <xdr:row>31</xdr:row>
      <xdr:rowOff>0</xdr:rowOff>
    </xdr:to>
    <xdr:sp>
      <xdr:nvSpPr>
        <xdr:cNvPr id="38" name="Line 39"/>
        <xdr:cNvSpPr>
          <a:spLocks/>
        </xdr:cNvSpPr>
      </xdr:nvSpPr>
      <xdr:spPr>
        <a:xfrm flipH="1">
          <a:off x="5676900" y="4171950"/>
          <a:ext cx="257175" cy="914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8</xdr:row>
      <xdr:rowOff>66675</xdr:rowOff>
    </xdr:from>
    <xdr:to>
      <xdr:col>10</xdr:col>
      <xdr:colOff>600075</xdr:colOff>
      <xdr:row>10</xdr:row>
      <xdr:rowOff>66675</xdr:rowOff>
    </xdr:to>
    <xdr:sp>
      <xdr:nvSpPr>
        <xdr:cNvPr id="39" name="Line 40"/>
        <xdr:cNvSpPr>
          <a:spLocks/>
        </xdr:cNvSpPr>
      </xdr:nvSpPr>
      <xdr:spPr>
        <a:xfrm flipV="1">
          <a:off x="5743575" y="1428750"/>
          <a:ext cx="95250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8</xdr:row>
      <xdr:rowOff>47625</xdr:rowOff>
    </xdr:from>
    <xdr:to>
      <xdr:col>11</xdr:col>
      <xdr:colOff>0</xdr:colOff>
      <xdr:row>12</xdr:row>
      <xdr:rowOff>142875</xdr:rowOff>
    </xdr:to>
    <xdr:sp>
      <xdr:nvSpPr>
        <xdr:cNvPr id="40" name="Line 41"/>
        <xdr:cNvSpPr>
          <a:spLocks/>
        </xdr:cNvSpPr>
      </xdr:nvSpPr>
      <xdr:spPr>
        <a:xfrm flipH="1">
          <a:off x="6505575" y="1409700"/>
          <a:ext cx="200025" cy="742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600075</xdr:colOff>
      <xdr:row>7</xdr:row>
      <xdr:rowOff>152400</xdr:rowOff>
    </xdr:from>
    <xdr:to>
      <xdr:col>25</xdr:col>
      <xdr:colOff>19050</xdr:colOff>
      <xdr:row>18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12792075" y="1352550"/>
          <a:ext cx="2466975" cy="16287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7</xdr:row>
      <xdr:rowOff>152400</xdr:rowOff>
    </xdr:from>
    <xdr:to>
      <xdr:col>20</xdr:col>
      <xdr:colOff>590550</xdr:colOff>
      <xdr:row>18</xdr:row>
      <xdr:rowOff>0</xdr:rowOff>
    </xdr:to>
    <xdr:sp>
      <xdr:nvSpPr>
        <xdr:cNvPr id="42" name="AutoShape 43"/>
        <xdr:cNvSpPr>
          <a:spLocks/>
        </xdr:cNvSpPr>
      </xdr:nvSpPr>
      <xdr:spPr>
        <a:xfrm flipH="1">
          <a:off x="9134475" y="1352550"/>
          <a:ext cx="3648075" cy="16287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18</xdr:row>
      <xdr:rowOff>0</xdr:rowOff>
    </xdr:from>
    <xdr:to>
      <xdr:col>20</xdr:col>
      <xdr:colOff>590550</xdr:colOff>
      <xdr:row>33</xdr:row>
      <xdr:rowOff>28575</xdr:rowOff>
    </xdr:to>
    <xdr:sp>
      <xdr:nvSpPr>
        <xdr:cNvPr id="43" name="AutoShape 45"/>
        <xdr:cNvSpPr>
          <a:spLocks/>
        </xdr:cNvSpPr>
      </xdr:nvSpPr>
      <xdr:spPr>
        <a:xfrm flipH="1" flipV="1">
          <a:off x="9134475" y="2981325"/>
          <a:ext cx="3648075" cy="24574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18</xdr:row>
      <xdr:rowOff>85725</xdr:rowOff>
    </xdr:from>
    <xdr:to>
      <xdr:col>17</xdr:col>
      <xdr:colOff>85725</xdr:colOff>
      <xdr:row>40</xdr:row>
      <xdr:rowOff>152400</xdr:rowOff>
    </xdr:to>
    <xdr:sp>
      <xdr:nvSpPr>
        <xdr:cNvPr id="44" name="Line 46"/>
        <xdr:cNvSpPr>
          <a:spLocks/>
        </xdr:cNvSpPr>
      </xdr:nvSpPr>
      <xdr:spPr>
        <a:xfrm rot="16740514" flipV="1">
          <a:off x="8829675" y="3067050"/>
          <a:ext cx="1619250" cy="364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29</xdr:row>
      <xdr:rowOff>114300</xdr:rowOff>
    </xdr:from>
    <xdr:to>
      <xdr:col>20</xdr:col>
      <xdr:colOff>76200</xdr:colOff>
      <xdr:row>44</xdr:row>
      <xdr:rowOff>133350</xdr:rowOff>
    </xdr:to>
    <xdr:sp>
      <xdr:nvSpPr>
        <xdr:cNvPr id="45" name="Line 47"/>
        <xdr:cNvSpPr>
          <a:spLocks/>
        </xdr:cNvSpPr>
      </xdr:nvSpPr>
      <xdr:spPr>
        <a:xfrm rot="7162393">
          <a:off x="10639425" y="4876800"/>
          <a:ext cx="162877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2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8" max="8" width="10.421875" style="0" bestFit="1" customWidth="1"/>
    <col min="79" max="96" width="0" style="0" hidden="1" customWidth="1"/>
  </cols>
  <sheetData>
    <row r="3" spans="3:13" ht="26.25">
      <c r="C3" s="2" t="s">
        <v>0</v>
      </c>
      <c r="M3" s="44" t="s">
        <v>99</v>
      </c>
    </row>
    <row r="4" spans="5:9" ht="18.75" thickBot="1">
      <c r="E4" s="6"/>
      <c r="F4" s="7"/>
      <c r="G4" s="7"/>
      <c r="H4" s="7"/>
      <c r="I4" s="7"/>
    </row>
    <row r="5" spans="2:9" ht="19.5" thickBot="1">
      <c r="B5" s="13" t="s">
        <v>13</v>
      </c>
      <c r="C5" s="42">
        <v>1</v>
      </c>
      <c r="D5" s="22" t="s">
        <v>22</v>
      </c>
      <c r="E5" s="8"/>
      <c r="F5" s="9" t="s">
        <v>11</v>
      </c>
      <c r="G5" s="10"/>
      <c r="H5" s="12" t="str">
        <f>IF(OR($C$5=1,$C$5=3),$CB$11,IF(OR($C$5=2,$C$5=10),$CA$8,IF(OR($C$5=4,$C$5=5),$CB$9,IF(OR($C$5=6,$C$5=7),$CB$10,IF(OR($C$5=8,$C$5=9),$CB$7," ")))))</f>
        <v>90 - C5</v>
      </c>
      <c r="I5" s="11"/>
    </row>
    <row r="6" spans="2:81" ht="13.5" customHeight="1">
      <c r="B6" s="22" t="s">
        <v>12</v>
      </c>
      <c r="C6" s="43" t="s">
        <v>101</v>
      </c>
      <c r="D6" s="13" t="s">
        <v>57</v>
      </c>
      <c r="E6" s="4"/>
      <c r="F6" s="4"/>
      <c r="G6" s="4"/>
      <c r="H6" s="4"/>
      <c r="I6" s="4"/>
      <c r="P6" s="30"/>
      <c r="Y6" s="34"/>
      <c r="CC6" t="s">
        <v>29</v>
      </c>
    </row>
    <row r="7" spans="2:96" ht="12.75">
      <c r="B7" s="14" t="s">
        <v>58</v>
      </c>
      <c r="CA7" s="15" t="str">
        <f>IF($C$6="P1",$CE$7,IF($C$6="P2",$CG$7,IF($C$6="HB",$CI$7,IF($C$6="HP",$CK$7,IF($C$6="RS1",$CM$7,IF($C$6="RS2",$CO$7,IF($C$6="VR",$CQ$7,$CC$7)))))))</f>
        <v>R1</v>
      </c>
      <c r="CB7" s="15" t="str">
        <f>IF($C$6="P1",$CF$7,IF($C$6="P2",$CH$7,IF($C$6="HB",$CJ$7,IF($C$6="HP",$CL$7,IF($C$6="RS1",$CN$7,IF($C$6="RS2",$CP$7,IF($C$6="VR",$CR$7,$CD$7)))))))</f>
        <v>90 - R1</v>
      </c>
      <c r="CC7" s="16" t="s">
        <v>2</v>
      </c>
      <c r="CD7" s="17" t="s">
        <v>7</v>
      </c>
      <c r="CE7" s="15" t="s">
        <v>15</v>
      </c>
      <c r="CF7" s="15" t="s">
        <v>17</v>
      </c>
      <c r="CG7" s="15" t="s">
        <v>14</v>
      </c>
      <c r="CH7" s="15" t="s">
        <v>18</v>
      </c>
      <c r="CI7" s="15" t="s">
        <v>23</v>
      </c>
      <c r="CJ7" s="15" t="s">
        <v>26</v>
      </c>
      <c r="CK7" s="15" t="s">
        <v>30</v>
      </c>
      <c r="CL7" s="15" t="s">
        <v>33</v>
      </c>
      <c r="CM7" s="15" t="s">
        <v>36</v>
      </c>
      <c r="CN7" s="15" t="s">
        <v>39</v>
      </c>
      <c r="CO7" s="15" t="s">
        <v>39</v>
      </c>
      <c r="CP7" s="15" t="s">
        <v>36</v>
      </c>
      <c r="CQ7" s="15" t="s">
        <v>45</v>
      </c>
      <c r="CR7" s="15" t="s">
        <v>46</v>
      </c>
    </row>
    <row r="8" spans="2:96" ht="12.75">
      <c r="B8" s="14" t="s">
        <v>59</v>
      </c>
      <c r="F8" s="1"/>
      <c r="CA8" s="15" t="str">
        <f>IF($C$6="P1",$CE$8,IF($C$6="P2",$CG$8,IF($C$6="HB",$CI$8,IF($C$6="HP",$CK$8,IF($C$6="RS1",$CM$8,IF($C$6="RS2",$CO$8,IF($C$6="VR",$CQ$8,$CC$8)))))))</f>
        <v>SS</v>
      </c>
      <c r="CB8" s="15" t="str">
        <f>IF($C$6="P1",$CF$8,IF($C$6="P2",$CH$8,IF($C$6="HB",$CJ$8,IF($C$6="HP",$CL$8,IF($C$6="RS1",$CN$8,IF($C$6="RS2",$CP$8,IF($C$6="VR",$CR$8,$CD$8)))))))</f>
        <v>90 - SS</v>
      </c>
      <c r="CC8" s="18" t="s">
        <v>5</v>
      </c>
      <c r="CD8" s="19" t="s">
        <v>1</v>
      </c>
      <c r="CE8" s="15" t="s">
        <v>14</v>
      </c>
      <c r="CF8" s="15" t="s">
        <v>18</v>
      </c>
      <c r="CG8" s="15" t="s">
        <v>10</v>
      </c>
      <c r="CH8" s="15" t="s">
        <v>3</v>
      </c>
      <c r="CI8" s="15" t="s">
        <v>24</v>
      </c>
      <c r="CJ8" s="15" t="s">
        <v>27</v>
      </c>
      <c r="CK8" s="15" t="s">
        <v>31</v>
      </c>
      <c r="CL8" s="15" t="s">
        <v>34</v>
      </c>
      <c r="CM8" s="15" t="s">
        <v>5</v>
      </c>
      <c r="CN8" s="15" t="s">
        <v>1</v>
      </c>
      <c r="CO8" s="15" t="s">
        <v>6</v>
      </c>
      <c r="CP8" s="15" t="s">
        <v>9</v>
      </c>
      <c r="CQ8" s="15" t="s">
        <v>9</v>
      </c>
      <c r="CR8" s="15" t="s">
        <v>6</v>
      </c>
    </row>
    <row r="9" spans="2:96" ht="12.75">
      <c r="B9" t="s">
        <v>60</v>
      </c>
      <c r="F9" s="3"/>
      <c r="CA9" s="15" t="str">
        <f>IF($C$6="P1",$CE$9,IF($C$6="P2",$CG$9,IF($C$6="HB",$CI$9,IF($C$6="HP",$CK$9,IF($C$6="RS1",$CM$9,IF($C$6="RS2",$CO$9,IF($C$6="VR",$CQ$9,$CC$9)))))))</f>
        <v>DD</v>
      </c>
      <c r="CB9" s="15" t="str">
        <f>IF($C$6="P1",$CF$9,IF($C$6="P2",$CH$9,IF($C$6="HB",$CJ$9,IF($C$6="HP",$CL$9,IF($C$6="RS1",$CN$9,IF($C$6="RS2",$CP$9,IF($C$6="VR",$CR$9,$CD$9)))))))</f>
        <v>90 - DD</v>
      </c>
      <c r="CC9" s="18" t="s">
        <v>3</v>
      </c>
      <c r="CD9" s="19" t="s">
        <v>10</v>
      </c>
      <c r="CE9" s="15" t="s">
        <v>16</v>
      </c>
      <c r="CF9" s="15" t="s">
        <v>19</v>
      </c>
      <c r="CG9" s="15" t="s">
        <v>5</v>
      </c>
      <c r="CH9" s="15" t="s">
        <v>1</v>
      </c>
      <c r="CI9" s="15" t="s">
        <v>25</v>
      </c>
      <c r="CJ9" s="15" t="s">
        <v>28</v>
      </c>
      <c r="CK9" s="15" t="s">
        <v>32</v>
      </c>
      <c r="CL9" s="15" t="s">
        <v>35</v>
      </c>
      <c r="CM9" s="15" t="s">
        <v>10</v>
      </c>
      <c r="CN9" s="15" t="s">
        <v>3</v>
      </c>
      <c r="CO9" s="15" t="s">
        <v>7</v>
      </c>
      <c r="CP9" s="15" t="s">
        <v>2</v>
      </c>
      <c r="CQ9" s="15" t="s">
        <v>8</v>
      </c>
      <c r="CR9" s="15" t="s">
        <v>4</v>
      </c>
    </row>
    <row r="10" spans="2:96" ht="12.75">
      <c r="B10" t="s">
        <v>61</v>
      </c>
      <c r="AH10" s="34"/>
      <c r="CA10" s="15" t="str">
        <f>IF($C$6="P1",$CE$10,IF($C$6="P2",$CG$10,IF($C$6="HB",$CI$10,IF($C$6="HP",$CK$10,IF($C$6="RS1",$CM$10,IF($C$6="RS2",$CO$10,IF($C$6="VR",$CQ$10,$CC$10)))))))</f>
        <v>P2</v>
      </c>
      <c r="CB10" s="15" t="str">
        <f>IF($C$6="P1",$CF$10,IF($C$6="P2",$CH$10,IF($C$6="HB",$CJ$10,IF($C$6="HP",$CL$10,IF($C$6="RS1",$CN$10,IF($C$6="RS2",$CP$10,IF($C$6="VR",$CR$10,$CD$10)))))))</f>
        <v>90 - P2</v>
      </c>
      <c r="CC10" s="18" t="s">
        <v>8</v>
      </c>
      <c r="CD10" s="19" t="s">
        <v>4</v>
      </c>
      <c r="CE10" s="15" t="s">
        <v>4</v>
      </c>
      <c r="CF10" s="15" t="s">
        <v>8</v>
      </c>
      <c r="CG10" s="15" t="s">
        <v>20</v>
      </c>
      <c r="CH10" s="15" t="s">
        <v>21</v>
      </c>
      <c r="CI10" s="15" t="s">
        <v>7</v>
      </c>
      <c r="CJ10" s="15" t="s">
        <v>2</v>
      </c>
      <c r="CK10" s="15" t="s">
        <v>7</v>
      </c>
      <c r="CL10" s="15" t="s">
        <v>2</v>
      </c>
      <c r="CM10" s="15" t="s">
        <v>37</v>
      </c>
      <c r="CN10" s="15" t="s">
        <v>40</v>
      </c>
      <c r="CO10" s="15" t="s">
        <v>42</v>
      </c>
      <c r="CP10" s="15" t="s">
        <v>43</v>
      </c>
      <c r="CQ10" s="15" t="s">
        <v>31</v>
      </c>
      <c r="CR10" s="15" t="s">
        <v>34</v>
      </c>
    </row>
    <row r="11" spans="2:96" ht="12.75">
      <c r="B11" t="s">
        <v>62</v>
      </c>
      <c r="CA11" s="15" t="str">
        <f>IF($C$6="P1",$CE$11,IF($C$6="P2",$CG$11,IF($C$6="HB",$CI$11,IF($C$6="HP",$CK$11,IF($C$6="RS1",$CM$11,IF($C$6="RS2",$CO$11,IF($C$6="VR",$CQ$11,$CC$11)))))))</f>
        <v>C5</v>
      </c>
      <c r="CB11" s="15" t="str">
        <f>IF($C$6="P1",$CF$11,IF($C$6="P2",$CH$11,IF($C$6="HB",$CJ$11,IF($C$6="HP",$CL$11,IF($C$6="RS1",$CN$11,IF($C$6="RS2",$CP$11,IF($C$6="VR",$CR$11,$CD$11)))))))</f>
        <v>90 - C5</v>
      </c>
      <c r="CC11" s="20" t="s">
        <v>9</v>
      </c>
      <c r="CD11" s="21" t="s">
        <v>6</v>
      </c>
      <c r="CE11" s="15" t="s">
        <v>9</v>
      </c>
      <c r="CF11" s="15" t="s">
        <v>6</v>
      </c>
      <c r="CG11" s="15" t="s">
        <v>16</v>
      </c>
      <c r="CH11" s="15" t="s">
        <v>19</v>
      </c>
      <c r="CI11" s="15" t="s">
        <v>10</v>
      </c>
      <c r="CJ11" s="15" t="s">
        <v>3</v>
      </c>
      <c r="CK11" s="15" t="s">
        <v>3</v>
      </c>
      <c r="CL11" s="15" t="s">
        <v>10</v>
      </c>
      <c r="CM11" s="15" t="s">
        <v>38</v>
      </c>
      <c r="CN11" s="15" t="s">
        <v>41</v>
      </c>
      <c r="CO11" s="15" t="s">
        <v>38</v>
      </c>
      <c r="CP11" s="15" t="s">
        <v>41</v>
      </c>
      <c r="CQ11" s="15" t="s">
        <v>32</v>
      </c>
      <c r="CR11" s="15" t="s">
        <v>35</v>
      </c>
    </row>
    <row r="12" ht="12.75">
      <c r="B12" t="s">
        <v>63</v>
      </c>
    </row>
    <row r="13" ht="12.75">
      <c r="B13" t="s">
        <v>44</v>
      </c>
    </row>
    <row r="14" ht="18.75">
      <c r="H14" s="5" t="str">
        <f>IF(OR($C$5=1,$C$5=5),$CA$7,IF(OR($C$5=2,$C$5=8),$CA$9,IF(OR($C$5=3,$C$5=10),$CA$10,IF(OR($C$5=4,$C$5=7),$CB$8,IF(OR($C$5=6,$C$5=9),$CA$11," ")))))</f>
        <v>R1</v>
      </c>
    </row>
    <row r="15" spans="10:23" ht="18.75">
      <c r="J15" s="28" t="str">
        <f>IF(OR($C$5=1,$C$5=2),$CB$10,IF(OR($C$5=3,$C$5=4),$CB$7,IF(OR($C$5=5,$C$5=6),$CA$8,IF(OR($C$5=7,$C$5=8),$CB$11,IF(OR($C$5=9,$C$5=10),$CB$9," ")))))</f>
        <v>90 - P2</v>
      </c>
      <c r="O15" s="31" t="str">
        <f>IF(OR($C$5=1,$C$5=5),$CA$7,IF(OR($C$5=2,$C$5=8),$CA$9,IF(OR($C$5=3,$C$5=10),$CA$10,IF(OR($C$5=4,$C$5=7),$CB$8,IF(OR($C$5=6,$C$5=9),$CA$11," ")))))</f>
        <v>R1</v>
      </c>
      <c r="W15" s="33" t="s">
        <v>91</v>
      </c>
    </row>
    <row r="18" spans="7:22" ht="18.75">
      <c r="G18" s="5" t="str">
        <f>IF(OR($C$5=1,$C$5=7),$CA$9,IF(OR($C$5=2,$C$5=6),$CA$7,IF(OR($C$5=3,$C$5=8),$CB$8,IF(OR($C$5=4,$C$5=9),$CA$10,IF(OR($C$5=5,$C$5=10),$CA$11," ")))))</f>
        <v>DD</v>
      </c>
      <c r="Q18" s="32" t="str">
        <f>IF(OR($C$5=1,$C$5=7),$CA$9,IF(OR($C$5=2,$C$5=6),$CA$7,IF(OR($C$5=3,$C$5=8),$CB$8,IF(OR($C$5=4,$C$5=9),$CA$10,IF(OR($C$5=5,$C$5=10),$CA$11," ")))))</f>
        <v>DD</v>
      </c>
      <c r="V18" s="31" t="str">
        <f>IF(OR($C$5=1,$C$5=9),$CA$8,IF(OR($C$5=2,$C$5=4),$CB$11,IF(OR($C$5=3,$C$5=6),$CB$9,IF(OR($C$5=5,$C$5=8),$CB$10,IF(OR($C$5=7,$C$5=10),$CB$7," ")))))</f>
        <v>SS</v>
      </c>
    </row>
    <row r="21" spans="11:15" ht="18.75">
      <c r="K21" s="5" t="str">
        <f>IF(OR($C$5=1,$C$5=9),$CA$8,IF(OR($C$5=2,$C$5=4),$CB$11,IF(OR($C$5=3,$C$5=6),$CB$9,IF(OR($C$5=5,$C$5=8),$CB$10,IF(OR($C$5=7,$C$5=10),$CB$7," ")))))</f>
        <v>SS</v>
      </c>
      <c r="O21" s="28" t="str">
        <f>IF(OR($C$5=1,$C$5=2),$CB$10,IF(OR($C$5=3,$C$5=4),$CB$7,IF(OR($C$5=5,$C$5=6),$CA$8,IF(OR($C$5=7,$C$5=8),$CB$11,IF(OR($C$5=9,$C$5=10),$CB$9," ")))))</f>
        <v>90 - P2</v>
      </c>
    </row>
    <row r="29" ht="13.5" thickBot="1"/>
    <row r="30" spans="1:19" ht="18">
      <c r="A30" s="1"/>
      <c r="B30" s="56"/>
      <c r="C30" s="57"/>
      <c r="D30" s="48" t="s">
        <v>96</v>
      </c>
      <c r="E30" s="57"/>
      <c r="F30" s="58" t="s">
        <v>99</v>
      </c>
      <c r="G30" s="5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</row>
    <row r="31" spans="1:19" ht="12.75">
      <c r="A31" s="37"/>
      <c r="B31" s="5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0"/>
    </row>
    <row r="32" spans="1:19" ht="12.75">
      <c r="A32" s="45"/>
      <c r="B32" s="78" t="s">
        <v>92</v>
      </c>
      <c r="C32" s="60" t="str">
        <f>IF(OR($C$5=1,$C$5=9),$CA$8,IF(OR($C$5=2,$C$5=4),$CB$11,IF(OR($C$5=3,$C$5=6),$CB$9,IF(OR($C$5=5,$C$5=8),$CB$10,IF(OR($C$5=7,$C$5=10),$CB$7," ")))))</f>
        <v>SS</v>
      </c>
      <c r="D32" s="61" t="s">
        <v>93</v>
      </c>
      <c r="E32" s="62" t="s">
        <v>92</v>
      </c>
      <c r="F32" s="60" t="str">
        <f>IF(OR($C$5=1,$C$5=5),$CA$7,IF(OR($C$5=2,$C$5=8),$CA$9,IF(OR($C$5=3,$C$5=10),$CA$10,IF(OR($C$5=4,$C$5=7),$CB$8,IF(OR($C$5=6,$C$5=9),$CA$11," ")))))</f>
        <v>R1</v>
      </c>
      <c r="G32" s="63" t="s">
        <v>94</v>
      </c>
      <c r="H32" s="62" t="s">
        <v>97</v>
      </c>
      <c r="I32" s="60" t="str">
        <f>IF(OR($C$5=1,$C$5=7),$CA$9,IF(OR($C$5=2,$C$5=6),$CA$7,IF(OR($C$5=3,$C$5=8),$CB$8,IF(OR($C$5=4,$C$5=9),$CA$10,IF(OR($C$5=5,$C$5=10),$CA$11," ")))))</f>
        <v>DD</v>
      </c>
      <c r="J32" s="64"/>
      <c r="K32" s="59" t="s">
        <v>92</v>
      </c>
      <c r="L32" s="60" t="str">
        <f>IF(OR($C$5=1,$C$5=7),$CA$9,IF(OR($C$5=2,$C$5=6),$CA$7,IF(OR($C$5=3,$C$5=8),$CB$8,IF(OR($C$5=4,$C$5=9),$CA$10,IF(OR($C$5=5,$C$5=10),$CA$11," ")))))</f>
        <v>DD</v>
      </c>
      <c r="M32" s="61" t="s">
        <v>93</v>
      </c>
      <c r="N32" s="73" t="s">
        <v>98</v>
      </c>
      <c r="O32" s="60" t="str">
        <f>IF(OR($C$5=1,$C$5=9),$CA$8,IF(OR($C$5=2,$C$5=4),$CB$11,IF(OR($C$5=3,$C$5=6),$CB$9,IF(OR($C$5=5,$C$5=8),$CB$10,IF(OR($C$5=7,$C$5=10),$CB$7," ")))))</f>
        <v>SS</v>
      </c>
      <c r="P32" s="74" t="s">
        <v>95</v>
      </c>
      <c r="Q32" s="73" t="s">
        <v>92</v>
      </c>
      <c r="R32" s="60" t="str">
        <f>IF(OR($C$5=1,$C$5=2),$CB$10,IF(OR($C$5=3,$C$5=4),$CB$7,IF(OR($C$5=5,$C$5=6),$CA$8,IF(OR($C$5=7,$C$5=8),$CB$11,IF(OR($C$5=9,$C$5=10),$CB$9," ")))))</f>
        <v>90 - P2</v>
      </c>
      <c r="S32" s="79"/>
    </row>
    <row r="33" spans="1:19" ht="12.75">
      <c r="A33" s="1"/>
      <c r="B33" s="55" t="s">
        <v>97</v>
      </c>
      <c r="C33" s="38" t="str">
        <f>IF(OR($C$5=1,$C$5=9),$CA$8,IF(OR($C$5=2,$C$5=4),$CB$11,IF(OR($C$5=3,$C$5=6),$CB$9,IF(OR($C$5=5,$C$5=8),$CB$10,IF(OR($C$5=7,$C$5=10),$CB$7," ")))))</f>
        <v>SS</v>
      </c>
      <c r="D33" s="35" t="s">
        <v>93</v>
      </c>
      <c r="E33" s="36" t="s">
        <v>97</v>
      </c>
      <c r="F33" s="38" t="str">
        <f>IF(OR($C$5=1,$C$5=5),$CA$7,IF(OR($C$5=2,$C$5=8),$CA$9,IF(OR($C$5=3,$C$5=10),$CA$10,IF(OR($C$5=4,$C$5=7),$CB$8,IF(OR($C$5=6,$C$5=9),$CA$11," ")))))</f>
        <v>R1</v>
      </c>
      <c r="G33" s="37" t="s">
        <v>94</v>
      </c>
      <c r="H33" s="36" t="s">
        <v>97</v>
      </c>
      <c r="I33" s="38" t="str">
        <f>IF(OR($C$5=1,$C$5=2),$CB$10,IF(OR($C$5=3,$C$5=4),$CB$7,IF(OR($C$5=5,$C$5=6),$CA$8,IF(OR($C$5=7,$C$5=8),$CB$11,IF(OR($C$5=9,$C$5=10),$CB$9," ")))))</f>
        <v>90 - P2</v>
      </c>
      <c r="J33" s="66"/>
      <c r="K33" s="65" t="s">
        <v>97</v>
      </c>
      <c r="L33" s="38" t="str">
        <f>IF(OR($C$5=1,$C$5=7),$CA$9,IF(OR($C$5=2,$C$5=6),$CA$7,IF(OR($C$5=3,$C$5=8),$CB$8,IF(OR($C$5=4,$C$5=9),$CA$10,IF(OR($C$5=5,$C$5=10),$CA$11," ")))))</f>
        <v>DD</v>
      </c>
      <c r="M33" s="35" t="s">
        <v>93</v>
      </c>
      <c r="N33" s="39" t="s">
        <v>92</v>
      </c>
      <c r="O33" s="38" t="str">
        <f>IF(OR($C$5=1,$C$5=5),$CA$7,IF(OR($C$5=2,$C$5=8),$CA$9,IF(OR($C$5=3,$C$5=10),$CA$10,IF(OR($C$5=4,$C$5=7),$CB$8,IF(OR($C$5=6,$C$5=9),$CA$11," ")))))</f>
        <v>R1</v>
      </c>
      <c r="P33" s="37" t="s">
        <v>94</v>
      </c>
      <c r="Q33" s="39" t="s">
        <v>92</v>
      </c>
      <c r="R33" s="38" t="str">
        <f>IF(OR($C$5=1,$C$5=9),$CA$8,IF(OR($C$5=2,$C$5=4),$CB$11,IF(OR($C$5=3,$C$5=6),$CB$9,IF(OR($C$5=5,$C$5=8),$CB$10,IF(OR($C$5=7,$C$5=10),$CB$7," ")))))</f>
        <v>SS</v>
      </c>
      <c r="S33" s="50"/>
    </row>
    <row r="34" spans="1:19" ht="12.75">
      <c r="A34" s="1"/>
      <c r="B34" s="80" t="s">
        <v>98</v>
      </c>
      <c r="C34" s="68" t="str">
        <f>IF(OR($C$5=1,$C$5=9),$CA$8,IF(OR($C$5=2,$C$5=4),$CB$11,IF(OR($C$5=3,$C$5=6),$CB$9,IF(OR($C$5=5,$C$5=8),$CB$10,IF(OR($C$5=7,$C$5=10),$CB$7," ")))))</f>
        <v>SS</v>
      </c>
      <c r="D34" s="69" t="s">
        <v>93</v>
      </c>
      <c r="E34" s="70" t="s">
        <v>92</v>
      </c>
      <c r="F34" s="68" t="str">
        <f>IF(OR($C$5=1,$C$5=7),$CA$9,IF(OR($C$5=2,$C$5=6),$CA$7,IF(OR($C$5=3,$C$5=8),$CB$8,IF(OR($C$5=4,$C$5=9),$CA$10,IF(OR($C$5=5,$C$5=10),$CA$11," ")))))</f>
        <v>DD</v>
      </c>
      <c r="G34" s="71" t="s">
        <v>94</v>
      </c>
      <c r="H34" s="70" t="s">
        <v>92</v>
      </c>
      <c r="I34" s="68" t="str">
        <f>IF(OR($C$5=1,$C$5=2),$CB$10,IF(OR($C$5=3,$C$5=4),$CB$7,IF(OR($C$5=5,$C$5=6),$CA$8,IF(OR($C$5=7,$C$5=8),$CB$11,IF(OR($C$5=9,$C$5=10),$CB$9," ")))))</f>
        <v>90 - P2</v>
      </c>
      <c r="J34" s="72"/>
      <c r="K34" s="67" t="s">
        <v>98</v>
      </c>
      <c r="L34" s="68" t="str">
        <f>IF(OR($C$5=1,$C$5=7),$CA$9,IF(OR($C$5=2,$C$5=6),$CA$7,IF(OR($C$5=3,$C$5=8),$CB$8,IF(OR($C$5=4,$C$5=9),$CA$10,IF(OR($C$5=5,$C$5=10),$CA$11," ")))))</f>
        <v>DD</v>
      </c>
      <c r="M34" s="69" t="s">
        <v>93</v>
      </c>
      <c r="N34" s="75" t="s">
        <v>98</v>
      </c>
      <c r="O34" s="68" t="str">
        <f>IF(OR($C$5=1,$C$5=2),$CB$10,IF(OR($C$5=3,$C$5=4),$CB$7,IF(OR($C$5=5,$C$5=6),$CA$8,IF(OR($C$5=7,$C$5=8),$CB$11,IF(OR($C$5=9,$C$5=10),$CB$9," ")))))</f>
        <v>90 - P2</v>
      </c>
      <c r="P34" s="71" t="s">
        <v>94</v>
      </c>
      <c r="Q34" s="75" t="s">
        <v>98</v>
      </c>
      <c r="R34" s="68" t="str">
        <f>IF(OR($C$5=1,$C$5=5),$CA$7,IF(OR($C$5=2,$C$5=8),$CA$9,IF(OR($C$5=3,$C$5=10),$CA$10,IF(OR($C$5=4,$C$5=7),$CB$8,IF(OR($C$5=6,$C$5=9),$CA$11," ")))))</f>
        <v>R1</v>
      </c>
      <c r="S34" s="81"/>
    </row>
    <row r="35" spans="1:19" ht="12.75">
      <c r="A35" s="1"/>
      <c r="B35" s="5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0"/>
    </row>
    <row r="36" spans="1:19" ht="12.75">
      <c r="A36" s="1"/>
      <c r="B36" s="78" t="s">
        <v>92</v>
      </c>
      <c r="C36" s="60" t="str">
        <f>IF(OR($C$5=1,$C$5=5),$CA$7,IF(OR($C$5=2,$C$5=8),$CA$9,IF(OR($C$5=3,$C$5=10),$CA$10,IF(OR($C$5=4,$C$5=7),$CB$8,IF(OR($C$5=6,$C$5=9),$CA$11," ")))))</f>
        <v>R1</v>
      </c>
      <c r="D36" s="61" t="s">
        <v>93</v>
      </c>
      <c r="E36" s="62" t="s">
        <v>92</v>
      </c>
      <c r="F36" s="60" t="str">
        <f>IF(OR($C$5=1,$C$5=9),$CA$8,IF(OR($C$5=2,$C$5=4),$CB$11,IF(OR($C$5=3,$C$5=6),$CB$9,IF(OR($C$5=5,$C$5=8),$CB$10,IF(OR($C$5=7,$C$5=10),$CB$7," ")))))</f>
        <v>SS</v>
      </c>
      <c r="G36" s="77" t="s">
        <v>95</v>
      </c>
      <c r="H36" s="62" t="s">
        <v>97</v>
      </c>
      <c r="I36" s="60" t="str">
        <f>IF(OR($C$5=1,$C$5=7),$CA$9,IF(OR($C$5=2,$C$5=6),$CA$7,IF(OR($C$5=3,$C$5=8),$CB$8,IF(OR($C$5=4,$C$5=9),$CA$10,IF(OR($C$5=5,$C$5=10),$CA$11," ")))))</f>
        <v>DD</v>
      </c>
      <c r="J36" s="64"/>
      <c r="K36" s="59" t="s">
        <v>92</v>
      </c>
      <c r="L36" s="60" t="str">
        <f>IF(OR($C$5=1,$C$5=2),$CB$10,IF(OR($C$5=3,$C$5=4),$CB$7,IF(OR($C$5=5,$C$5=6),$CA$8,IF(OR($C$5=7,$C$5=8),$CB$11,IF(OR($C$5=9,$C$5=10),$CB$9," ")))))</f>
        <v>90 - P2</v>
      </c>
      <c r="M36" s="61" t="s">
        <v>93</v>
      </c>
      <c r="N36" s="73" t="s">
        <v>92</v>
      </c>
      <c r="O36" s="60" t="str">
        <f>IF(OR($C$5=1,$C$5=7),$CA$9,IF(OR($C$5=2,$C$5=6),$CA$7,IF(OR($C$5=3,$C$5=8),$CB$8,IF(OR($C$5=4,$C$5=9),$CA$10,IF(OR($C$5=5,$C$5=10),$CA$11," ")))))</f>
        <v>DD</v>
      </c>
      <c r="P36" s="63" t="s">
        <v>94</v>
      </c>
      <c r="Q36" s="73" t="s">
        <v>98</v>
      </c>
      <c r="R36" s="60" t="str">
        <f>IF(OR($C$5=1,$C$5=9),$CA$8,IF(OR($C$5=2,$C$5=4),$CB$11,IF(OR($C$5=3,$C$5=6),$CB$9,IF(OR($C$5=5,$C$5=8),$CB$10,IF(OR($C$5=7,$C$5=10),$CB$7," ")))))</f>
        <v>SS</v>
      </c>
      <c r="S36" s="79"/>
    </row>
    <row r="37" spans="1:19" ht="12.75">
      <c r="A37" s="1"/>
      <c r="B37" s="55" t="s">
        <v>97</v>
      </c>
      <c r="C37" s="38" t="str">
        <f>IF(OR($C$5=1,$C$5=5),$CA$7,IF(OR($C$5=2,$C$5=8),$CA$9,IF(OR($C$5=3,$C$5=10),$CA$10,IF(OR($C$5=4,$C$5=7),$CB$8,IF(OR($C$5=6,$C$5=9),$CA$11," ")))))</f>
        <v>R1</v>
      </c>
      <c r="D37" s="35" t="s">
        <v>93</v>
      </c>
      <c r="E37" s="36" t="s">
        <v>92</v>
      </c>
      <c r="F37" s="38" t="str">
        <f>IF(OR($C$5=1,$C$5=7),$CA$9,IF(OR($C$5=2,$C$5=6),$CA$7,IF(OR($C$5=3,$C$5=8),$CB$8,IF(OR($C$5=4,$C$5=9),$CA$10,IF(OR($C$5=5,$C$5=10),$CA$11," ")))))</f>
        <v>DD</v>
      </c>
      <c r="G37" s="37" t="s">
        <v>94</v>
      </c>
      <c r="H37" s="36" t="s">
        <v>92</v>
      </c>
      <c r="I37" s="38" t="str">
        <f>IF(OR($C$5=1,$C$5=3),$CB$11,IF(OR($C$5=2,$C$5=10),$CA$8,IF(OR($C$5=4,$C$5=5),$CB$9,IF(OR($C$5=6,$C$5=7),$CB$10,IF(OR($C$5=8,$C$5=9),$CB$7," ")))))</f>
        <v>90 - C5</v>
      </c>
      <c r="J37" s="66"/>
      <c r="K37" s="65" t="s">
        <v>97</v>
      </c>
      <c r="L37" s="38" t="str">
        <f>IF(OR($C$5=1,$C$5=2),$CB$10,IF(OR($C$5=3,$C$5=4),$CB$7,IF(OR($C$5=5,$C$5=6),$CA$8,IF(OR($C$5=7,$C$5=8),$CB$11,IF(OR($C$5=9,$C$5=10),$CB$9," ")))))</f>
        <v>90 - P2</v>
      </c>
      <c r="M37" s="35" t="s">
        <v>93</v>
      </c>
      <c r="N37" s="39" t="s">
        <v>97</v>
      </c>
      <c r="O37" s="38" t="str">
        <f>IF(OR($C$5=1,$C$5=5),$CA$7,IF(OR($C$5=2,$C$5=8),$CA$9,IF(OR($C$5=3,$C$5=10),$CA$10,IF(OR($C$5=4,$C$5=7),$CB$8,IF(OR($C$5=6,$C$5=9),$CA$11," ")))))</f>
        <v>R1</v>
      </c>
      <c r="P37" s="37" t="s">
        <v>94</v>
      </c>
      <c r="Q37" s="39" t="s">
        <v>97</v>
      </c>
      <c r="R37" s="38" t="str">
        <f>IF(OR($C$5=1,$C$5=9),$CA$8,IF(OR($C$5=2,$C$5=4),$CB$11,IF(OR($C$5=3,$C$5=6),$CB$9,IF(OR($C$5=5,$C$5=8),$CB$10,IF(OR($C$5=7,$C$5=10),$CB$7," ")))))</f>
        <v>SS</v>
      </c>
      <c r="S37" s="50"/>
    </row>
    <row r="38" spans="1:19" ht="12.75">
      <c r="A38" s="1"/>
      <c r="B38" s="80" t="s">
        <v>98</v>
      </c>
      <c r="C38" s="68" t="str">
        <f>IF(OR($C$5=1,$C$5=5),$CA$7,IF(OR($C$5=2,$C$5=8),$CA$9,IF(OR($C$5=3,$C$5=10),$CA$10,IF(OR($C$5=4,$C$5=7),$CB$8,IF(OR($C$5=6,$C$5=9),$CA$11," ")))))</f>
        <v>R1</v>
      </c>
      <c r="D38" s="69" t="s">
        <v>93</v>
      </c>
      <c r="E38" s="70" t="s">
        <v>98</v>
      </c>
      <c r="F38" s="68" t="str">
        <f>IF(OR($C$5=1,$C$5=9),$CA$8,IF(OR($C$5=2,$C$5=4),$CB$11,IF(OR($C$5=3,$C$5=6),$CB$9,IF(OR($C$5=5,$C$5=8),$CB$10,IF(OR($C$5=7,$C$5=10),$CB$7," ")))))</f>
        <v>SS</v>
      </c>
      <c r="G38" s="71" t="s">
        <v>94</v>
      </c>
      <c r="H38" s="70" t="s">
        <v>97</v>
      </c>
      <c r="I38" s="68" t="str">
        <f>IF(OR($C$5=1,$C$5=3),$CB$11,IF(OR($C$5=2,$C$5=10),$CA$8,IF(OR($C$5=4,$C$5=5),$CB$9,IF(OR($C$5=6,$C$5=7),$CB$10,IF(OR($C$5=8,$C$5=9),$CB$7," ")))))</f>
        <v>90 - C5</v>
      </c>
      <c r="J38" s="72"/>
      <c r="K38" s="67" t="s">
        <v>98</v>
      </c>
      <c r="L38" s="68" t="str">
        <f>IF(OR($C$5=1,$C$5=2),$CB$10,IF(OR($C$5=3,$C$5=4),$CB$7,IF(OR($C$5=5,$C$5=6),$CA$8,IF(OR($C$5=7,$C$5=8),$CB$11,IF(OR($C$5=9,$C$5=10),$CB$9," ")))))</f>
        <v>90 - P2</v>
      </c>
      <c r="M38" s="69" t="s">
        <v>93</v>
      </c>
      <c r="N38" s="75" t="s">
        <v>98</v>
      </c>
      <c r="O38" s="68" t="str">
        <f>IF(OR($C$5=1,$C$5=7),$CA$9,IF(OR($C$5=2,$C$5=6),$CA$7,IF(OR($C$5=3,$C$5=8),$CB$8,IF(OR($C$5=4,$C$5=9),$CA$10,IF(OR($C$5=5,$C$5=10),$CA$11," ")))))</f>
        <v>DD</v>
      </c>
      <c r="P38" s="76" t="s">
        <v>95</v>
      </c>
      <c r="Q38" s="75" t="s">
        <v>98</v>
      </c>
      <c r="R38" s="68" t="str">
        <f>IF(OR($C$5=1,$C$5=5),$CA$7,IF(OR($C$5=2,$C$5=8),$CA$9,IF(OR($C$5=3,$C$5=10),$CA$10,IF(OR($C$5=4,$C$5=7),$CB$8,IF(OR($C$5=6,$C$5=9),$CA$11," ")))))</f>
        <v>R1</v>
      </c>
      <c r="S38" s="81"/>
    </row>
    <row r="39" spans="1:19" ht="12.75">
      <c r="A39" s="1"/>
      <c r="B39" s="5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0"/>
    </row>
    <row r="40" spans="1:19" ht="12.75">
      <c r="A40" s="1"/>
      <c r="B40" s="51"/>
      <c r="C40" s="1"/>
      <c r="D40" s="1"/>
      <c r="E40" s="1"/>
      <c r="F40" s="59" t="s">
        <v>92</v>
      </c>
      <c r="G40" s="60" t="str">
        <f>IF(OR($C$5=1,$C$5=3),$CB$11,IF(OR($C$5=2,$C$5=10),$CA$8,IF(OR($C$5=4,$C$5=5),$CB$9,IF(OR($C$5=6,$C$5=7),$CB$10,IF(OR($C$5=8,$C$5=9),$CB$7," ")))))</f>
        <v>90 - C5</v>
      </c>
      <c r="H40" s="61" t="s">
        <v>93</v>
      </c>
      <c r="I40" s="73" t="s">
        <v>92</v>
      </c>
      <c r="J40" s="60" t="str">
        <f>IF(OR($C$5=1,$C$5=7),$CA$9,IF(OR($C$5=2,$C$5=6),$CA$7,IF(OR($C$5=3,$C$5=8),$CB$8,IF(OR($C$5=4,$C$5=9),$CA$10,IF(OR($C$5=5,$C$5=10),$CA$11," ")))))</f>
        <v>DD</v>
      </c>
      <c r="K40" s="63" t="s">
        <v>94</v>
      </c>
      <c r="L40" s="73" t="s">
        <v>97</v>
      </c>
      <c r="M40" s="60" t="str">
        <f>IF(OR($C$5=1,$C$5=5),$CA$7,IF(OR($C$5=2,$C$5=8),$CA$9,IF(OR($C$5=3,$C$5=10),$CA$10,IF(OR($C$5=4,$C$5=7),$CB$8,IF(OR($C$5=6,$C$5=9),$CA$11," ")))))</f>
        <v>R1</v>
      </c>
      <c r="N40" s="64"/>
      <c r="P40" s="1"/>
      <c r="Q40" s="1"/>
      <c r="R40" s="1"/>
      <c r="S40" s="50"/>
    </row>
    <row r="41" spans="1:19" ht="12.75">
      <c r="A41" s="1"/>
      <c r="B41" s="51"/>
      <c r="C41" s="1"/>
      <c r="D41" s="1"/>
      <c r="E41" s="1"/>
      <c r="F41" s="65" t="s">
        <v>97</v>
      </c>
      <c r="G41" s="38" t="str">
        <f>IF(OR($C$5=1,$C$5=3),$CB$11,IF(OR($C$5=2,$C$5=10),$CA$8,IF(OR($C$5=4,$C$5=5),$CB$9,IF(OR($C$5=6,$C$5=7),$CB$10,IF(OR($C$5=8,$C$5=9),$CB$7," ")))))</f>
        <v>90 - C5</v>
      </c>
      <c r="H41" s="35" t="s">
        <v>93</v>
      </c>
      <c r="I41" s="39" t="s">
        <v>98</v>
      </c>
      <c r="J41" s="38" t="str">
        <f>IF(OR($C$5=1,$C$5=9),$CA$8,IF(OR($C$5=2,$C$5=4),$CB$11,IF(OR($C$5=3,$C$5=6),$CB$9,IF(OR($C$5=5,$C$5=8),$CB$10,IF(OR($C$5=7,$C$5=10),$CB$7," ")))))</f>
        <v>SS</v>
      </c>
      <c r="K41" s="37" t="s">
        <v>94</v>
      </c>
      <c r="L41" s="39" t="s">
        <v>98</v>
      </c>
      <c r="M41" s="38" t="str">
        <f>IF(OR($C$5=1,$C$5=5),$CA$7,IF(OR($C$5=2,$C$5=8),$CA$9,IF(OR($C$5=3,$C$5=10),$CA$10,IF(OR($C$5=4,$C$5=7),$CB$8,IF(OR($C$5=6,$C$5=9),$CA$11," ")))))</f>
        <v>R1</v>
      </c>
      <c r="N41" s="66"/>
      <c r="P41" s="1"/>
      <c r="Q41" s="1"/>
      <c r="R41" s="1"/>
      <c r="S41" s="50"/>
    </row>
    <row r="42" spans="1:19" ht="12.75">
      <c r="A42" s="1"/>
      <c r="B42" s="51"/>
      <c r="C42" s="1"/>
      <c r="D42" s="1"/>
      <c r="E42" s="1"/>
      <c r="F42" s="67" t="s">
        <v>98</v>
      </c>
      <c r="G42" s="68" t="str">
        <f>IF(OR($C$5=1,$C$5=3),$CB$11,IF(OR($C$5=2,$C$5=10),$CA$8,IF(OR($C$5=4,$C$5=5),$CB$9,IF(OR($C$5=6,$C$5=7),$CB$10,IF(OR($C$5=8,$C$5=9),$CB$7," ")))))</f>
        <v>90 - C5</v>
      </c>
      <c r="H42" s="69" t="s">
        <v>93</v>
      </c>
      <c r="I42" s="75" t="s">
        <v>97</v>
      </c>
      <c r="J42" s="68" t="str">
        <f>IF(OR($C$5=1,$C$5=9),$CA$8,IF(OR($C$5=2,$C$5=4),$CB$11,IF(OR($C$5=3,$C$5=6),$CB$9,IF(OR($C$5=5,$C$5=8),$CB$10,IF(OR($C$5=7,$C$5=10),$CB$7," ")))))</f>
        <v>SS</v>
      </c>
      <c r="K42" s="76" t="s">
        <v>95</v>
      </c>
      <c r="L42" s="75" t="s">
        <v>98</v>
      </c>
      <c r="M42" s="68" t="str">
        <f>IF(OR($C$5=1,$C$5=7),$CA$9,IF(OR($C$5=2,$C$5=6),$CA$7,IF(OR($C$5=3,$C$5=8),$CB$8,IF(OR($C$5=4,$C$5=9),$CA$10,IF(OR($C$5=5,$C$5=10),$CA$11," ")))))</f>
        <v>DD</v>
      </c>
      <c r="N42" s="72"/>
      <c r="P42" s="1"/>
      <c r="Q42" s="1"/>
      <c r="R42" s="1"/>
      <c r="S42" s="50"/>
    </row>
    <row r="43" spans="2:19" ht="13.5" thickBo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</row>
    <row r="47" spans="3:13" ht="26.25">
      <c r="C47" s="2" t="s">
        <v>0</v>
      </c>
      <c r="M47" s="44" t="s">
        <v>100</v>
      </c>
    </row>
    <row r="48" spans="5:9" ht="18.75" thickBot="1">
      <c r="E48" s="6"/>
      <c r="F48" s="7"/>
      <c r="G48" s="7"/>
      <c r="H48" s="7"/>
      <c r="I48" s="7"/>
    </row>
    <row r="49" spans="2:28" ht="19.5" thickBot="1">
      <c r="B49" s="13" t="s">
        <v>13</v>
      </c>
      <c r="C49" s="42">
        <v>1</v>
      </c>
      <c r="D49" s="22" t="s">
        <v>22</v>
      </c>
      <c r="E49" s="8"/>
      <c r="F49" s="9" t="s">
        <v>11</v>
      </c>
      <c r="G49" s="10"/>
      <c r="H49" s="27" t="str">
        <f>IF(OR($C$49=1,$C$49=3),$CB$55,IF(OR($C$49=2,$C$49=10),$CA$52,IF(OR($C$49=4,$C$49=5),$CB$53,IF(OR($C$49=6,$C$49=7),$CB$54,IF(OR($C$49=8,$C$49=9),$CB$51," ")))))</f>
        <v>90 - C5</v>
      </c>
      <c r="I49" s="11"/>
      <c r="AB49" s="40"/>
    </row>
    <row r="50" spans="2:81" ht="18">
      <c r="B50" s="22" t="s">
        <v>12</v>
      </c>
      <c r="C50" s="43" t="s">
        <v>101</v>
      </c>
      <c r="D50" s="13" t="s">
        <v>57</v>
      </c>
      <c r="E50" s="4"/>
      <c r="F50" s="4"/>
      <c r="G50" s="4"/>
      <c r="H50" s="4"/>
      <c r="I50" s="4"/>
      <c r="CC50" t="s">
        <v>29</v>
      </c>
    </row>
    <row r="51" spans="2:96" ht="12.75">
      <c r="B51" s="14" t="s">
        <v>64</v>
      </c>
      <c r="CA51" s="15" t="str">
        <f>IF($C$50="PS1",$CE$51,IF($C$50="PS2",$CG$51,IF($C$50="VP1",$CI$51,IF($C$50="VP2",$CK$51,IF($C$50="VRS",$CM$51,IF($C$50="VPS1",$CO$51,IF($C$50="VPS2",$CQ$51,$CC$51)))))))</f>
        <v>R1</v>
      </c>
      <c r="CB51" s="15" t="str">
        <f>IF($C$50="PS1",$CF$51,IF($C$50="PS2",$CH$51,IF($C$50="VP1",$CJ$51,IF($C$50="VP2",$CL$51,IF($C$50="VRS",$CN$51,IF($C$50="VPS1",$CP$51,IF($C$50="VPS2",$CR$51,$CD$51)))))))</f>
        <v>90 - R1</v>
      </c>
      <c r="CC51" s="16" t="s">
        <v>2</v>
      </c>
      <c r="CD51" s="17" t="s">
        <v>7</v>
      </c>
      <c r="CE51" s="15" t="s">
        <v>47</v>
      </c>
      <c r="CF51" s="15" t="s">
        <v>50</v>
      </c>
      <c r="CG51" s="15" t="s">
        <v>53</v>
      </c>
      <c r="CH51" s="15" t="s">
        <v>54</v>
      </c>
      <c r="CI51" s="15" t="s">
        <v>69</v>
      </c>
      <c r="CJ51" s="15" t="s">
        <v>72</v>
      </c>
      <c r="CK51" s="15" t="s">
        <v>75</v>
      </c>
      <c r="CL51" s="15" t="s">
        <v>76</v>
      </c>
      <c r="CM51" s="15" t="s">
        <v>77</v>
      </c>
      <c r="CN51" s="15" t="s">
        <v>80</v>
      </c>
      <c r="CO51" s="15" t="s">
        <v>83</v>
      </c>
      <c r="CP51" s="15" t="s">
        <v>86</v>
      </c>
      <c r="CQ51" s="15" t="s">
        <v>89</v>
      </c>
      <c r="CR51" s="15" t="s">
        <v>90</v>
      </c>
    </row>
    <row r="52" spans="2:96" ht="12.75">
      <c r="B52" s="14" t="s">
        <v>65</v>
      </c>
      <c r="F52" s="1"/>
      <c r="CA52" s="15" t="str">
        <f>IF($C$50="PS1",$CE$52,IF($C$50="PS2",$CG$52,IF($C$50="VP1",$CI$52,IF($C$50="VP2",$CK$52,IF($C$50="VRS",$CM$52,IF($C$50="VPS1",$CO$52,IF($C$50="VPS2",$CQ$52,$CC$52)))))))</f>
        <v>SS</v>
      </c>
      <c r="CB52" s="15" t="str">
        <f>IF($C$50="PS1",$CF$52,IF($C$50="PS2",$CH$52,IF($C$50="VP1",$CJ$52,IF($C$50="VP2",$CL$52,IF($C$50="VRS",$CN$52,IF($C$50="VPS1",$CP$52,IF($C$50="VPS2",$CR$52,$CD$52)))))))</f>
        <v>90 - SS</v>
      </c>
      <c r="CC52" s="18" t="s">
        <v>5</v>
      </c>
      <c r="CD52" s="19" t="s">
        <v>1</v>
      </c>
      <c r="CE52" s="15" t="s">
        <v>6</v>
      </c>
      <c r="CF52" s="15" t="s">
        <v>9</v>
      </c>
      <c r="CG52" s="15" t="s">
        <v>16</v>
      </c>
      <c r="CH52" s="15" t="s">
        <v>19</v>
      </c>
      <c r="CI52" s="15" t="s">
        <v>9</v>
      </c>
      <c r="CJ52" s="15" t="s">
        <v>6</v>
      </c>
      <c r="CK52" s="15" t="s">
        <v>15</v>
      </c>
      <c r="CL52" s="15" t="s">
        <v>17</v>
      </c>
      <c r="CM52" s="15" t="s">
        <v>32</v>
      </c>
      <c r="CN52" s="15" t="s">
        <v>35</v>
      </c>
      <c r="CO52" s="15" t="s">
        <v>71</v>
      </c>
      <c r="CP52" s="15" t="s">
        <v>74</v>
      </c>
      <c r="CQ52" s="15" t="s">
        <v>69</v>
      </c>
      <c r="CR52" s="15" t="s">
        <v>72</v>
      </c>
    </row>
    <row r="53" spans="2:96" ht="12.75">
      <c r="B53" t="s">
        <v>55</v>
      </c>
      <c r="F53" s="3"/>
      <c r="CA53" s="15" t="str">
        <f>IF($C$50="PS1",$CE$53,IF($C$50="PS2",$CG$53,IF($C$50="VP1",$CI$53,IF($C$50="VP2",$CK$53,IF($C$50="VRS",$CM$53,IF($C$50="VPS1",$CO$53,IF($C$50="VPS2",$CQ$53,$CC$53)))))))</f>
        <v>DD</v>
      </c>
      <c r="CB53" s="15" t="str">
        <f>IF($C$50="PS1",$CF$53,IF($C$50="PS2",$CH$53,IF($C$50="VP1",$CJ$53,IF($C$50="VP2",$CL$53,IF($C$50="VRS",$CN$53,IF($C$50="VPS1",$CP$53,IF($C$50="VPS2",$CR$53,$CD$53)))))))</f>
        <v>90 - DD</v>
      </c>
      <c r="CC53" s="18" t="s">
        <v>3</v>
      </c>
      <c r="CD53" s="19" t="s">
        <v>10</v>
      </c>
      <c r="CE53" s="15" t="s">
        <v>17</v>
      </c>
      <c r="CF53" s="15" t="s">
        <v>15</v>
      </c>
      <c r="CG53" s="15" t="s">
        <v>18</v>
      </c>
      <c r="CH53" s="15" t="s">
        <v>14</v>
      </c>
      <c r="CI53" s="15" t="s">
        <v>4</v>
      </c>
      <c r="CJ53" s="15" t="s">
        <v>8</v>
      </c>
      <c r="CK53" s="15" t="s">
        <v>16</v>
      </c>
      <c r="CL53" s="15" t="s">
        <v>19</v>
      </c>
      <c r="CM53" s="15" t="s">
        <v>34</v>
      </c>
      <c r="CN53" s="15" t="s">
        <v>31</v>
      </c>
      <c r="CO53" s="15" t="s">
        <v>73</v>
      </c>
      <c r="CP53" s="15" t="s">
        <v>70</v>
      </c>
      <c r="CQ53" s="15" t="s">
        <v>71</v>
      </c>
      <c r="CR53" s="15" t="s">
        <v>74</v>
      </c>
    </row>
    <row r="54" spans="2:96" ht="12.75">
      <c r="B54" t="s">
        <v>56</v>
      </c>
      <c r="AA54" s="41"/>
      <c r="CA54" s="15" t="str">
        <f>IF($C$50="PS1",$CE$54,IF($C$50="PS2",$CG$54,IF($C$50="VP1",$CI$54,IF($C$50="VP2",$CK$54,IF($C$50="VRS",$CM$54,IF($C$50="VPS1",$CO$54,IF($C$50="VPS2",$CQ$54,$CC$54)))))))</f>
        <v>P2</v>
      </c>
      <c r="CB54" s="15" t="str">
        <f>IF($C$50="PS1",$CF$54,IF($C$50="PS2",$CH$54,IF($C$50="VP1",$CJ$54,IF($C$50="VP2",$CL$54,IF($C$50="VRS",$CN$54,IF($C$50="VPS1",$CP$54,IF($C$50="VPS2",$CR$54,$CD$54)))))))</f>
        <v>90 - P2</v>
      </c>
      <c r="CC54" s="18" t="s">
        <v>8</v>
      </c>
      <c r="CD54" s="19" t="s">
        <v>4</v>
      </c>
      <c r="CE54" s="15" t="s">
        <v>48</v>
      </c>
      <c r="CF54" s="15" t="s">
        <v>51</v>
      </c>
      <c r="CG54" s="15" t="s">
        <v>50</v>
      </c>
      <c r="CH54" s="15" t="s">
        <v>47</v>
      </c>
      <c r="CI54" s="15" t="s">
        <v>70</v>
      </c>
      <c r="CJ54" s="15" t="s">
        <v>73</v>
      </c>
      <c r="CK54" s="15" t="s">
        <v>73</v>
      </c>
      <c r="CL54" s="15" t="s">
        <v>70</v>
      </c>
      <c r="CM54" s="15" t="s">
        <v>78</v>
      </c>
      <c r="CN54" s="15" t="s">
        <v>81</v>
      </c>
      <c r="CO54" s="15" t="s">
        <v>84</v>
      </c>
      <c r="CP54" s="15" t="s">
        <v>87</v>
      </c>
      <c r="CQ54" s="15" t="s">
        <v>46</v>
      </c>
      <c r="CR54" s="15" t="s">
        <v>45</v>
      </c>
    </row>
    <row r="55" spans="2:96" ht="12.75">
      <c r="B55" t="s">
        <v>66</v>
      </c>
      <c r="CA55" s="15" t="str">
        <f>IF($C$50="PS1",$CE$55,IF($C$50="PS2",$CG$55,IF($C$50="VP1",$CI$55,IF($C$50="VP2",$CK$55,IF($C$50="VRS",$CM$55,IF($C$50="VPS1",$CO$55,IF($C$50="VPS2",$CQ$55,$CC$55)))))))</f>
        <v>C5</v>
      </c>
      <c r="CB55" s="15" t="str">
        <f>IF($C$50="PS1",$CF$55,IF($C$50="PS2",$CH$55,IF($C$50="VP1",$CJ$55,IF($C$50="VP2",$CL$55,IF($C$50="VRS",$CN$55,IF($C$50="VPS1",$CP$55,IF($C$50="VPS2",$CR$55,$CD$55)))))))</f>
        <v>90 - C5</v>
      </c>
      <c r="CC55" s="20" t="s">
        <v>9</v>
      </c>
      <c r="CD55" s="21" t="s">
        <v>6</v>
      </c>
      <c r="CE55" s="15" t="s">
        <v>49</v>
      </c>
      <c r="CF55" s="15" t="s">
        <v>52</v>
      </c>
      <c r="CG55" s="15" t="s">
        <v>49</v>
      </c>
      <c r="CH55" s="15" t="s">
        <v>52</v>
      </c>
      <c r="CI55" s="15" t="s">
        <v>71</v>
      </c>
      <c r="CJ55" s="15" t="s">
        <v>74</v>
      </c>
      <c r="CK55" s="15" t="s">
        <v>71</v>
      </c>
      <c r="CL55" s="15" t="s">
        <v>74</v>
      </c>
      <c r="CM55" s="15" t="s">
        <v>79</v>
      </c>
      <c r="CN55" s="15" t="s">
        <v>82</v>
      </c>
      <c r="CO55" s="15" t="s">
        <v>85</v>
      </c>
      <c r="CP55" s="15" t="s">
        <v>88</v>
      </c>
      <c r="CQ55" s="15" t="s">
        <v>32</v>
      </c>
      <c r="CR55" s="15" t="s">
        <v>35</v>
      </c>
    </row>
    <row r="56" ht="12.75">
      <c r="B56" t="s">
        <v>67</v>
      </c>
    </row>
    <row r="57" ht="12.75">
      <c r="B57" t="s">
        <v>68</v>
      </c>
    </row>
    <row r="58" ht="18.75">
      <c r="H58" s="5" t="str">
        <f>IF(OR($C$49=1,$C$49=5),$CA$51,IF(OR($C$49=2,$C$49=8),$CA$53,IF(OR($C$49=3,$C$49=10),$CA$54,IF(OR($C$49=4,$C$49=7),$CB$52,IF(OR($C$49=6,$C$49=9),$CA$55," ")))))</f>
        <v>R1</v>
      </c>
    </row>
    <row r="59" spans="10:23" ht="18.75">
      <c r="J59" s="28" t="str">
        <f>IF(OR($C$49=1,$C$49=2),$CB$54,IF(OR($C$49=3,$C$49=4),$CB$51,IF(OR($C$49=5,$C$49=6),$CA$52,IF(OR($C$49=7,$C$49=8),$CB$55,IF(OR($C$49=9,$C$49=10),$CB$53," ")))))</f>
        <v>90 - P2</v>
      </c>
      <c r="O59" s="31" t="str">
        <f>IF(OR($C$49=1,$C$49=5),$CA$51,IF(OR($C$49=2,$C$49=8),$CA$53,IF(OR($C$49=3,$C$49=10),$CA$54,IF(OR($C$49=4,$C$49=7),$CB$52,IF(OR($C$49=6,$C$49=9),$CA$55," ")))))</f>
        <v>R1</v>
      </c>
      <c r="W59" s="33" t="s">
        <v>91</v>
      </c>
    </row>
    <row r="62" spans="7:22" ht="18.75">
      <c r="G62" s="5" t="str">
        <f>IF(OR($C$49=1,$C$49=7),$CA$53,IF(OR($C$49=2,$C$49=6),$CA$51,IF(OR($C$49=3,$C$49=8),$CB$52,IF(OR($C$49=4,$C$49=9),$CA$54,IF(OR($C$49=5,$C$49=10),$CA$55," ")))))</f>
        <v>DD</v>
      </c>
      <c r="Q62" s="28" t="str">
        <f>IF(OR($C$49=1,$C$49=7),$CA$53,IF(OR($C$49=2,$C$49=6),$CA$51,IF(OR($C$49=3,$C$49=8),$CB$52,IF(OR($C$49=4,$C$49=9),$CA$54,IF(OR($C$49=5,$C$49=10),$CA$55," ")))))</f>
        <v>DD</v>
      </c>
      <c r="V62" s="31" t="str">
        <f>IF(OR($C$49=1,$C$49=9),$CA$52,IF(OR($C$49=2,$C$49=4),$CB$55,IF(OR($C$49=3,$C$49=6),$CB$53,IF(OR($C$49=5,$C$49=8),$CB$54,IF(OR($C$49=7,$C$49=10),$CB$51," ")))))</f>
        <v>SS</v>
      </c>
    </row>
    <row r="65" spans="11:15" ht="18.75">
      <c r="K65" s="28" t="str">
        <f>IF(OR($C$49=1,$C$49=9),$CA$52,IF(OR($C$49=2,$C$49=4),$CB$55,IF(OR($C$49=3,$C$49=6),$CB$53,IF(OR($C$49=5,$C$49=8),$CB$54,IF(OR($C$49=7,$C$49=10),$CB$51," ")))))</f>
        <v>SS</v>
      </c>
      <c r="O65" s="28" t="str">
        <f>IF(OR($C$49=1,$C$49=2),$CB$54,IF(OR($C$49=3,$C$49=4),$CB$51,IF(OR($C$49=5,$C$49=6),$CA$52,IF(OR($C$49=7,$C$49=8),$CB$55,IF(OR($C$49=9,$C$49=10),$CB$53," ")))))</f>
        <v>90 - P2</v>
      </c>
    </row>
    <row r="73" ht="13.5" thickBot="1">
      <c r="E73" s="1"/>
    </row>
    <row r="74" spans="1:19" ht="18">
      <c r="A74" s="1"/>
      <c r="B74" s="46"/>
      <c r="C74" s="47"/>
      <c r="D74" s="48" t="s">
        <v>96</v>
      </c>
      <c r="E74" s="47"/>
      <c r="F74" s="58" t="s">
        <v>100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9"/>
    </row>
    <row r="75" spans="1:19" ht="12.75">
      <c r="A75" s="1"/>
      <c r="B75" s="5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0"/>
    </row>
    <row r="76" spans="1:19" ht="12.75">
      <c r="A76" s="1"/>
      <c r="B76" s="78" t="s">
        <v>92</v>
      </c>
      <c r="C76" s="60" t="str">
        <f>IF(OR($C$49=1,$C$49=9),$CA$52,IF(OR($C$49=2,$C$49=4),$CB$55,IF(OR($C$49=3,$C$49=6),$CB$53,IF(OR($C$49=5,$C$49=8),$CB$54,IF(OR($C$49=7,$C$49=10),$CB$51," ")))))</f>
        <v>SS</v>
      </c>
      <c r="D76" s="61" t="s">
        <v>93</v>
      </c>
      <c r="E76" s="62" t="s">
        <v>92</v>
      </c>
      <c r="F76" s="60" t="str">
        <f>IF(OR($C$49=1,$C$49=5),$CA$51,IF(OR($C$49=2,$C$49=8),$CA$53,IF(OR($C$49=3,$C$49=10),$CA$54,IF(OR($C$49=4,$C$49=7),$CB$52,IF(OR($C$49=6,$C$49=9),$CA$55," ")))))</f>
        <v>R1</v>
      </c>
      <c r="G76" s="63" t="s">
        <v>94</v>
      </c>
      <c r="H76" s="62" t="s">
        <v>97</v>
      </c>
      <c r="I76" s="60" t="str">
        <f>IF(OR($C$49=1,$C$49=7),$CA$53,IF(OR($C$49=2,$C$49=6),$CA$51,IF(OR($C$49=3,$C$49=8),$CB$52,IF(OR($C$49=4,$C$49=9),$CA$54,IF(OR($C$49=5,$C$49=10),$CA$55," ")))))</f>
        <v>DD</v>
      </c>
      <c r="J76" s="64"/>
      <c r="K76" s="59" t="s">
        <v>92</v>
      </c>
      <c r="L76" s="60" t="str">
        <f>IF(OR($C$49=1,$C$49=7),$CA$53,IF(OR($C$49=2,$C$49=6),$CA$51,IF(OR($C$49=3,$C$49=8),$CB$52,IF(OR($C$49=4,$C$49=9),$CA$54,IF(OR($C$49=5,$C$49=10),$CA$55," ")))))</f>
        <v>DD</v>
      </c>
      <c r="M76" s="61" t="s">
        <v>93</v>
      </c>
      <c r="N76" s="73" t="s">
        <v>98</v>
      </c>
      <c r="O76" s="60" t="str">
        <f>IF(OR($C$49=1,$C$49=9),$CA$52,IF(OR($C$49=2,$C$49=4),$CB$55,IF(OR($C$49=3,$C$49=6),$CB$53,IF(OR($C$49=5,$C$49=8),$CB$54,IF(OR($C$49=7,$C$49=10),$CB$51," ")))))</f>
        <v>SS</v>
      </c>
      <c r="P76" s="74" t="s">
        <v>95</v>
      </c>
      <c r="Q76" s="73" t="s">
        <v>92</v>
      </c>
      <c r="R76" s="60" t="str">
        <f>IF(OR($C$49=1,$C$49=2),$CB$54,IF(OR($C$49=3,$C$49=4),$CB$51,IF(OR($C$49=5,$C$49=6),$CA$52,IF(OR($C$49=7,$C$49=8),$CB$55,IF(OR($C$49=9,$C$49=10),$CB$53," ")))))</f>
        <v>90 - P2</v>
      </c>
      <c r="S76" s="79"/>
    </row>
    <row r="77" spans="1:19" ht="12.75">
      <c r="A77" s="1"/>
      <c r="B77" s="55" t="s">
        <v>97</v>
      </c>
      <c r="C77" s="38" t="str">
        <f>IF(OR($C$49=1,$C$49=9),$CA$52,IF(OR($C$49=2,$C$49=4),$CB$55,IF(OR($C$49=3,$C$49=6),$CB$53,IF(OR($C$49=5,$C$49=8),$CB$54,IF(OR($C$49=7,$C$49=10),$CB$51," ")))))</f>
        <v>SS</v>
      </c>
      <c r="D77" s="35" t="s">
        <v>93</v>
      </c>
      <c r="E77" s="36" t="s">
        <v>97</v>
      </c>
      <c r="F77" s="38" t="str">
        <f>IF(OR($C$49=1,$C$49=5),$CA$51,IF(OR($C$49=2,$C$49=8),$CA$53,IF(OR($C$49=3,$C$49=10),$CA$54,IF(OR($C$49=4,$C$49=7),$CB$52,IF(OR($C$49=6,$C$49=9),$CA$55," ")))))</f>
        <v>R1</v>
      </c>
      <c r="G77" s="37" t="s">
        <v>94</v>
      </c>
      <c r="H77" s="36" t="s">
        <v>97</v>
      </c>
      <c r="I77" s="38" t="str">
        <f>IF(OR($C$49=1,$C$49=2),$CB$54,IF(OR($C$49=3,$C$49=4),$CB$51,IF(OR($C$49=5,$C$49=6),$CA$52,IF(OR($C$49=7,$C$49=8),$CB$55,IF(OR($C$49=9,$C$49=10),$CB$53," ")))))</f>
        <v>90 - P2</v>
      </c>
      <c r="J77" s="66"/>
      <c r="K77" s="65" t="s">
        <v>97</v>
      </c>
      <c r="L77" s="38" t="str">
        <f>IF(OR($C$49=1,$C$49=7),$CA$53,IF(OR($C$49=2,$C$49=6),$CA$51,IF(OR($C$49=3,$C$49=8),$CB$52,IF(OR($C$49=4,$C$49=9),$CA$54,IF(OR($C$49=5,$C$49=10),$CA$55," ")))))</f>
        <v>DD</v>
      </c>
      <c r="M77" s="35" t="s">
        <v>93</v>
      </c>
      <c r="N77" s="39" t="s">
        <v>92</v>
      </c>
      <c r="O77" s="38" t="str">
        <f>IF(OR($C$49=1,$C$49=5),$CA$51,IF(OR($C$49=2,$C$49=8),$CA$53,IF(OR($C$49=3,$C$49=10),$CA$54,IF(OR($C$49=4,$C$49=7),$CB$52,IF(OR($C$49=6,$C$49=9),$CA$55," ")))))</f>
        <v>R1</v>
      </c>
      <c r="P77" s="37" t="s">
        <v>94</v>
      </c>
      <c r="Q77" s="39" t="s">
        <v>92</v>
      </c>
      <c r="R77" s="38" t="str">
        <f>IF(OR($C$49=1,$C$49=9),$CA$52,IF(OR($C$49=2,$C$49=4),$CB$55,IF(OR($C$49=3,$C$49=6),$CB$53,IF(OR($C$49=5,$C$49=8),$CB$54,IF(OR($C$49=7,$C$49=10),$CB$51," ")))))</f>
        <v>SS</v>
      </c>
      <c r="S77" s="50"/>
    </row>
    <row r="78" spans="1:19" ht="12.75">
      <c r="A78" s="1"/>
      <c r="B78" s="80" t="s">
        <v>98</v>
      </c>
      <c r="C78" s="68" t="str">
        <f>IF(OR($C$49=1,$C$49=9),$CA$52,IF(OR($C$49=2,$C$49=4),$CB$55,IF(OR($C$49=3,$C$49=6),$CB$53,IF(OR($C$49=5,$C$49=8),$CB$54,IF(OR($C$49=7,$C$49=10),$CB$51," ")))))</f>
        <v>SS</v>
      </c>
      <c r="D78" s="69" t="s">
        <v>93</v>
      </c>
      <c r="E78" s="70" t="s">
        <v>92</v>
      </c>
      <c r="F78" s="68" t="str">
        <f>IF(OR($C$49=1,$C$49=7),$CA$53,IF(OR($C$49=2,$C$49=6),$CA$51,IF(OR($C$49=3,$C$49=8),$CB$52,IF(OR($C$49=4,$C$49=9),$CA$54,IF(OR($C$49=5,$C$49=10),$CA$55," ")))))</f>
        <v>DD</v>
      </c>
      <c r="G78" s="71" t="s">
        <v>94</v>
      </c>
      <c r="H78" s="70" t="s">
        <v>92</v>
      </c>
      <c r="I78" s="68" t="str">
        <f>IF(OR($C$49=1,$C$49=2),$CB$54,IF(OR($C$49=3,$C$49=4),$CB$51,IF(OR($C$49=5,$C$49=6),$CA$52,IF(OR($C$49=7,$C$49=8),$CB$55,IF(OR($C$49=9,$C$49=10),$CB$53," ")))))</f>
        <v>90 - P2</v>
      </c>
      <c r="J78" s="72"/>
      <c r="K78" s="67" t="s">
        <v>98</v>
      </c>
      <c r="L78" s="68" t="str">
        <f>IF(OR($C$49=1,$C$49=7),$CA$53,IF(OR($C$49=2,$C$49=6),$CA$51,IF(OR($C$49=3,$C$49=8),$CB$52,IF(OR($C$49=4,$C$49=9),$CA$54,IF(OR($C$49=5,$C$49=10),$CA$55," ")))))</f>
        <v>DD</v>
      </c>
      <c r="M78" s="69" t="s">
        <v>93</v>
      </c>
      <c r="N78" s="75" t="s">
        <v>98</v>
      </c>
      <c r="O78" s="68" t="str">
        <f>IF(OR($C$49=1,$C$49=2),$CB$54,IF(OR($C$49=3,$C$49=4),$CB$51,IF(OR($C$49=5,$C$49=6),$CA$52,IF(OR($C$49=7,$C$49=8),$CB$55,IF(OR($C$49=9,$C$49=10),$CB$53," ")))))</f>
        <v>90 - P2</v>
      </c>
      <c r="P78" s="71" t="s">
        <v>94</v>
      </c>
      <c r="Q78" s="75" t="s">
        <v>98</v>
      </c>
      <c r="R78" s="68" t="str">
        <f>IF(OR($C$49=1,$C$49=5),$CA$51,IF(OR($C$49=2,$C$49=8),$CA$53,IF(OR($C$49=3,$C$49=10),$CA$54,IF(OR($C$49=4,$C$49=7),$CB$52,IF(OR($C$49=6,$C$49=9),$CA$55," ")))))</f>
        <v>R1</v>
      </c>
      <c r="S78" s="81"/>
    </row>
    <row r="79" spans="1:19" ht="12.75">
      <c r="A79" s="1"/>
      <c r="B79" s="51"/>
      <c r="C79" s="3"/>
      <c r="D79" s="1"/>
      <c r="E79" s="1"/>
      <c r="F79" s="1"/>
      <c r="G79" s="1"/>
      <c r="H79" s="1"/>
      <c r="I79" s="1"/>
      <c r="J79" s="1"/>
      <c r="K79" s="1"/>
      <c r="L79" s="3"/>
      <c r="M79" s="1"/>
      <c r="N79" s="1"/>
      <c r="O79" s="1"/>
      <c r="P79" s="1"/>
      <c r="Q79" s="1"/>
      <c r="R79" s="1"/>
      <c r="S79" s="50"/>
    </row>
    <row r="80" spans="1:19" ht="12.75">
      <c r="A80" s="1"/>
      <c r="B80" s="78" t="s">
        <v>92</v>
      </c>
      <c r="C80" s="60" t="str">
        <f>IF(OR($C$49=1,$C$49=5),$CA$51,IF(OR($C$49=2,$C$49=8),$CA$53,IF(OR($C$49=3,$C$49=10),$CA$54,IF(OR($C$49=4,$C$49=7),$CB$52,IF(OR($C$49=6,$C$49=9),$CA$55," ")))))</f>
        <v>R1</v>
      </c>
      <c r="D80" s="61" t="s">
        <v>93</v>
      </c>
      <c r="E80" s="62" t="s">
        <v>92</v>
      </c>
      <c r="F80" s="60" t="str">
        <f>IF(OR($C$49=1,$C$49=9),$CA$52,IF(OR($C$49=2,$C$49=4),$CB$55,IF(OR($C$49=3,$C$49=6),$CB$53,IF(OR($C$49=5,$C$49=8),$CB$54,IF(OR($C$49=7,$C$49=10),$CB$51," ")))))</f>
        <v>SS</v>
      </c>
      <c r="G80" s="77" t="s">
        <v>95</v>
      </c>
      <c r="H80" s="62" t="s">
        <v>97</v>
      </c>
      <c r="I80" s="60" t="str">
        <f>IF(OR($C$49=1,$C$49=7),$CA$53,IF(OR($C$49=2,$C$49=6),$CA$51,IF(OR($C$49=3,$C$49=8),$CB$52,IF(OR($C$49=4,$C$49=9),$CA$54,IF(OR($C$49=5,$C$49=10),$CA$55," ")))))</f>
        <v>DD</v>
      </c>
      <c r="J80" s="64"/>
      <c r="K80" s="59" t="s">
        <v>92</v>
      </c>
      <c r="L80" s="60" t="str">
        <f>IF(OR($C$49=1,$C$49=2),$CB$54,IF(OR($C$49=3,$C$49=4),$CB$51,IF(OR($C$49=5,$C$49=6),$CA$52,IF(OR($C$49=7,$C$49=8),$CB$55,IF(OR($C$49=9,$C$49=10),$CB$53," ")))))</f>
        <v>90 - P2</v>
      </c>
      <c r="M80" s="61" t="s">
        <v>93</v>
      </c>
      <c r="N80" s="73" t="s">
        <v>92</v>
      </c>
      <c r="O80" s="60" t="str">
        <f>IF(OR($C$49=1,$C$49=7),$CA$53,IF(OR($C$49=2,$C$49=6),$CA$51,IF(OR($C$49=3,$C$49=8),$CB$52,IF(OR($C$49=4,$C$49=9),$CA$54,IF(OR($C$49=5,$C$49=10),$CA$55," ")))))</f>
        <v>DD</v>
      </c>
      <c r="P80" s="63" t="s">
        <v>94</v>
      </c>
      <c r="Q80" s="73" t="s">
        <v>98</v>
      </c>
      <c r="R80" s="60" t="str">
        <f>IF(OR($C$49=1,$C$49=9),$CA$52,IF(OR($C$49=2,$C$49=4),$CB$55,IF(OR($C$49=3,$C$49=6),$CB$53,IF(OR($C$49=5,$C$49=8),$CB$54,IF(OR($C$49=7,$C$49=10),$CB$51," ")))))</f>
        <v>SS</v>
      </c>
      <c r="S80" s="79"/>
    </row>
    <row r="81" spans="1:19" ht="12.75">
      <c r="A81" s="1"/>
      <c r="B81" s="55" t="s">
        <v>97</v>
      </c>
      <c r="C81" s="38" t="str">
        <f>IF(OR($C$49=1,$C$49=5),$CA$51,IF(OR($C$49=2,$C$49=8),$CA$53,IF(OR($C$49=3,$C$49=10),$CA$54,IF(OR($C$49=4,$C$49=7),$CB$52,IF(OR($C$49=6,$C$49=9),$CA$55," ")))))</f>
        <v>R1</v>
      </c>
      <c r="D81" s="35" t="s">
        <v>93</v>
      </c>
      <c r="E81" s="36" t="s">
        <v>92</v>
      </c>
      <c r="F81" s="38" t="str">
        <f>IF(OR($C$49=1,$C$49=7),$CA$53,IF(OR($C$49=2,$C$49=6),$CA$51,IF(OR($C$49=3,$C$49=8),$CB$52,IF(OR($C$49=4,$C$49=9),$CA$54,IF(OR($C$49=5,$C$49=10),$CA$55," ")))))</f>
        <v>DD</v>
      </c>
      <c r="G81" s="37" t="s">
        <v>94</v>
      </c>
      <c r="H81" s="36" t="s">
        <v>92</v>
      </c>
      <c r="I81" s="38" t="str">
        <f>IF(OR($C$49=1,$C$49=3),$CB$55,IF(OR($C$49=2,$C$49=10),$CA$52,IF(OR($C$49=4,$C$49=5),$CB$53,IF(OR($C$49=6,$C$49=7),$CB$54,IF(OR($C$49=8,$C$49=9),$CB$51," ")))))</f>
        <v>90 - C5</v>
      </c>
      <c r="J81" s="66"/>
      <c r="K81" s="65" t="s">
        <v>97</v>
      </c>
      <c r="L81" s="38" t="str">
        <f>IF(OR($C$49=1,$C$49=2),$CB$54,IF(OR($C$49=3,$C$49=4),$CB$51,IF(OR($C$49=5,$C$49=6),$CA$52,IF(OR($C$49=7,$C$49=8),$CB$55,IF(OR($C$49=9,$C$49=10),$CB$53," ")))))</f>
        <v>90 - P2</v>
      </c>
      <c r="M81" s="35" t="s">
        <v>93</v>
      </c>
      <c r="N81" s="39" t="s">
        <v>97</v>
      </c>
      <c r="O81" s="38" t="str">
        <f>IF(OR($C$49=1,$C$49=5),$CA$51,IF(OR($C$49=2,$C$49=8),$CA$53,IF(OR($C$49=3,$C$49=10),$CA$54,IF(OR($C$49=4,$C$49=7),$CB$52,IF(OR($C$49=6,$C$49=9),$CA$55," ")))))</f>
        <v>R1</v>
      </c>
      <c r="P81" s="37" t="s">
        <v>94</v>
      </c>
      <c r="Q81" s="39" t="s">
        <v>97</v>
      </c>
      <c r="R81" s="38" t="str">
        <f>IF(OR($C$49=1,$C$49=9),$CA$52,IF(OR($C$49=2,$C$49=4),$CB$55,IF(OR($C$49=3,$C$49=6),$CB$53,IF(OR($C$49=5,$C$49=8),$CB$54,IF(OR($C$49=7,$C$49=10),$CB$51," ")))))</f>
        <v>SS</v>
      </c>
      <c r="S81" s="50"/>
    </row>
    <row r="82" spans="1:19" ht="12.75">
      <c r="A82" s="1"/>
      <c r="B82" s="80" t="s">
        <v>98</v>
      </c>
      <c r="C82" s="68" t="str">
        <f>IF(OR($C$49=1,$C$49=5),$CA$51,IF(OR($C$49=2,$C$49=8),$CA$53,IF(OR($C$49=3,$C$49=10),$CA$54,IF(OR($C$49=4,$C$49=7),$CB$52,IF(OR($C$49=6,$C$49=9),$CA$55," ")))))</f>
        <v>R1</v>
      </c>
      <c r="D82" s="69" t="s">
        <v>93</v>
      </c>
      <c r="E82" s="70" t="s">
        <v>98</v>
      </c>
      <c r="F82" s="68" t="str">
        <f>IF(OR($C$49=1,$C$49=9),$CA$52,IF(OR($C$49=2,$C$49=4),$CB$55,IF(OR($C$49=3,$C$49=6),$CB$53,IF(OR($C$49=5,$C$49=8),$CB$54,IF(OR($C$49=7,$C$49=10),$CB$51," ")))))</f>
        <v>SS</v>
      </c>
      <c r="G82" s="71" t="s">
        <v>94</v>
      </c>
      <c r="H82" s="70" t="s">
        <v>97</v>
      </c>
      <c r="I82" s="68" t="str">
        <f>IF(OR($C$49=1,$C$49=3),$CB$55,IF(OR($C$49=2,$C$49=10),$CA$52,IF(OR($C$49=4,$C$49=5),$CB$53,IF(OR($C$49=6,$C$49=7),$CB$54,IF(OR($C$49=8,$C$49=9),$CB$51," ")))))</f>
        <v>90 - C5</v>
      </c>
      <c r="J82" s="72"/>
      <c r="K82" s="67" t="s">
        <v>98</v>
      </c>
      <c r="L82" s="68" t="str">
        <f>IF(OR($C$49=1,$C$49=2),$CB$54,IF(OR($C$49=3,$C$49=4),$CB$51,IF(OR($C$49=5,$C$49=6),$CA$52,IF(OR($C$49=7,$C$49=8),$CB$55,IF(OR($C$49=9,$C$49=10),$CB$53," ")))))</f>
        <v>90 - P2</v>
      </c>
      <c r="M82" s="69" t="s">
        <v>93</v>
      </c>
      <c r="N82" s="75" t="s">
        <v>98</v>
      </c>
      <c r="O82" s="68" t="str">
        <f>IF(OR($C$49=1,$C$49=7),$CA$53,IF(OR($C$49=2,$C$49=6),$CA$51,IF(OR($C$49=3,$C$49=8),$CB$52,IF(OR($C$49=4,$C$49=9),$CA$54,IF(OR($C$49=5,$C$49=10),$CA$55," ")))))</f>
        <v>DD</v>
      </c>
      <c r="P82" s="76" t="s">
        <v>95</v>
      </c>
      <c r="Q82" s="75" t="s">
        <v>98</v>
      </c>
      <c r="R82" s="68" t="str">
        <f>IF(OR($C$49=1,$C$49=5),$CA$51,IF(OR($C$49=2,$C$49=8),$CA$53,IF(OR($C$49=3,$C$49=10),$CA$54,IF(OR($C$49=4,$C$49=7),$CB$52,IF(OR($C$49=6,$C$49=9),$CA$55," ")))))</f>
        <v>R1</v>
      </c>
      <c r="S82" s="81"/>
    </row>
    <row r="83" spans="1:19" ht="12.75">
      <c r="A83" s="1"/>
      <c r="B83" s="5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0"/>
    </row>
    <row r="84" spans="1:19" ht="12.75">
      <c r="A84" s="1"/>
      <c r="B84" s="51"/>
      <c r="C84" s="1"/>
      <c r="D84" s="1"/>
      <c r="E84" s="1"/>
      <c r="F84" s="59" t="s">
        <v>92</v>
      </c>
      <c r="G84" s="60" t="str">
        <f>IF(OR($C$49=1,$C$49=3),$CB$55,IF(OR($C$49=2,$C$49=10),$CA$52,IF(OR($C$49=4,$C$49=5),$CB$53,IF(OR($C$49=6,$C$49=7),$CB$54,IF(OR($C$49=8,$C$49=9),$CB$51," ")))))</f>
        <v>90 - C5</v>
      </c>
      <c r="H84" s="61" t="s">
        <v>93</v>
      </c>
      <c r="I84" s="73" t="s">
        <v>92</v>
      </c>
      <c r="J84" s="60" t="str">
        <f>IF(OR($C$49=1,$C$49=7),$CA$53,IF(OR($C$49=2,$C$49=6),$CA$51,IF(OR($C$49=3,$C$49=8),$CB$52,IF(OR($C$49=4,$C$49=9),$CA$54,IF(OR($C$49=5,$C$49=10),$CA$55," ")))))</f>
        <v>DD</v>
      </c>
      <c r="K84" s="63" t="s">
        <v>94</v>
      </c>
      <c r="L84" s="73" t="s">
        <v>97</v>
      </c>
      <c r="M84" s="60" t="str">
        <f>IF(OR($C$49=1,$C$49=5),$CA$51,IF(OR($C$49=2,$C$49=8),$CA$53,IF(OR($C$49=3,$C$49=10),$CA$54,IF(OR($C$49=4,$C$49=7),$CB$52,IF(OR($C$49=6,$C$49=9),$CA$55," ")))))</f>
        <v>R1</v>
      </c>
      <c r="N84" s="64"/>
      <c r="P84" s="1"/>
      <c r="Q84" s="1"/>
      <c r="R84" s="1"/>
      <c r="S84" s="50"/>
    </row>
    <row r="85" spans="1:19" ht="12.75">
      <c r="A85" s="1"/>
      <c r="B85" s="51"/>
      <c r="C85" s="1"/>
      <c r="D85" s="1"/>
      <c r="E85" s="1"/>
      <c r="F85" s="65" t="s">
        <v>97</v>
      </c>
      <c r="G85" s="38" t="str">
        <f>IF(OR($C$49=1,$C$49=3),$CB$55,IF(OR($C$49=2,$C$49=10),$CA$52,IF(OR($C$49=4,$C$49=5),$CB$53,IF(OR($C$49=6,$C$49=7),$CB$54,IF(OR($C$49=8,$C$49=9),$CB$51," ")))))</f>
        <v>90 - C5</v>
      </c>
      <c r="H85" s="35" t="s">
        <v>93</v>
      </c>
      <c r="I85" s="39" t="s">
        <v>98</v>
      </c>
      <c r="J85" s="38" t="str">
        <f>IF(OR($C$49=1,$C$49=9),$CA$52,IF(OR($C$49=2,$C$49=4),$CB$55,IF(OR($C$49=3,$C$49=6),$CB$53,IF(OR($C$49=5,$C$49=8),$CB$54,IF(OR($C$49=7,$C$49=10),$CB$51," ")))))</f>
        <v>SS</v>
      </c>
      <c r="K85" s="37" t="s">
        <v>94</v>
      </c>
      <c r="L85" s="39" t="s">
        <v>98</v>
      </c>
      <c r="M85" s="38" t="str">
        <f>IF(OR($C$49=1,$C$49=5),$CA$51,IF(OR($C$49=2,$C$49=8),$CA$53,IF(OR($C$49=3,$C$49=10),$CA$54,IF(OR($C$49=4,$C$49=7),$CB$52,IF(OR($C$49=6,$C$49=9),$CA$55," ")))))</f>
        <v>R1</v>
      </c>
      <c r="N85" s="66"/>
      <c r="P85" s="1"/>
      <c r="Q85" s="1"/>
      <c r="R85" s="1"/>
      <c r="S85" s="50"/>
    </row>
    <row r="86" spans="1:19" ht="12.75">
      <c r="A86" s="1"/>
      <c r="B86" s="51"/>
      <c r="C86" s="1"/>
      <c r="D86" s="1"/>
      <c r="E86" s="1"/>
      <c r="F86" s="67" t="s">
        <v>98</v>
      </c>
      <c r="G86" s="68" t="str">
        <f>IF(OR($C$49=1,$C$49=3),$CB$55,IF(OR($C$49=2,$C$49=10),$CA$52,IF(OR($C$49=4,$C$49=5),$CB$53,IF(OR($C$49=6,$C$49=7),$CB$54,IF(OR($C$49=8,$C$49=9),$CB$51," ")))))</f>
        <v>90 - C5</v>
      </c>
      <c r="H86" s="69" t="s">
        <v>93</v>
      </c>
      <c r="I86" s="75" t="s">
        <v>97</v>
      </c>
      <c r="J86" s="68" t="str">
        <f>IF(OR($C$49=1,$C$49=9),$CA$52,IF(OR($C$49=2,$C$49=4),$CB$55,IF(OR($C$49=3,$C$49=6),$CB$53,IF(OR($C$49=5,$C$49=8),$CB$54,IF(OR($C$49=7,$C$49=10),$CB$51," ")))))</f>
        <v>SS</v>
      </c>
      <c r="K86" s="76" t="s">
        <v>95</v>
      </c>
      <c r="L86" s="75" t="s">
        <v>98</v>
      </c>
      <c r="M86" s="68" t="str">
        <f>IF(OR($C$49=1,$C$49=7),$CA$53,IF(OR($C$49=2,$C$49=6),$CA$51,IF(OR($C$49=3,$C$49=8),$CB$52,IF(OR($C$49=4,$C$49=9),$CA$54,IF(OR($C$49=5,$C$49=10),$CA$55," ")))))</f>
        <v>DD</v>
      </c>
      <c r="N86" s="72"/>
      <c r="P86" s="1"/>
      <c r="Q86" s="1"/>
      <c r="R86" s="1"/>
      <c r="S86" s="50"/>
    </row>
    <row r="87" spans="2:19" ht="13.5" thickBot="1"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4"/>
    </row>
    <row r="103" ht="26.25">
      <c r="C103" s="2"/>
    </row>
    <row r="104" spans="5:9" ht="18">
      <c r="E104" s="6"/>
      <c r="F104" s="7"/>
      <c r="G104" s="7"/>
      <c r="H104" s="7"/>
      <c r="I104" s="7"/>
    </row>
    <row r="105" spans="2:9" ht="18.75">
      <c r="B105" s="13"/>
      <c r="C105" s="23"/>
      <c r="D105" s="22"/>
      <c r="E105" s="1"/>
      <c r="F105" s="25"/>
      <c r="G105" s="1"/>
      <c r="H105" s="26"/>
      <c r="I105" s="1"/>
    </row>
    <row r="106" spans="2:9" ht="18">
      <c r="B106" s="22"/>
      <c r="C106" s="24"/>
      <c r="D106" s="13"/>
      <c r="E106" s="4"/>
      <c r="F106" s="4"/>
      <c r="G106" s="4"/>
      <c r="H106" s="4"/>
      <c r="I106" s="4"/>
    </row>
    <row r="107" spans="2:32" ht="12.75">
      <c r="B107" s="14"/>
      <c r="O107" s="15"/>
      <c r="P107" s="15"/>
      <c r="Q107" s="29"/>
      <c r="R107" s="29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2:32" ht="12.75">
      <c r="B108" s="14"/>
      <c r="F108" s="1"/>
      <c r="O108" s="15"/>
      <c r="P108" s="15"/>
      <c r="Q108" s="29"/>
      <c r="R108" s="29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6:32" ht="12.75">
      <c r="F109" s="3"/>
      <c r="O109" s="15"/>
      <c r="P109" s="15"/>
      <c r="Q109" s="29"/>
      <c r="R109" s="29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5:32" ht="12.75">
      <c r="O110" s="15"/>
      <c r="P110" s="15"/>
      <c r="Q110" s="29"/>
      <c r="R110" s="29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5:32" ht="12.75">
      <c r="O111" s="15"/>
      <c r="P111" s="15"/>
      <c r="Q111" s="29"/>
      <c r="R111" s="29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4" ht="18.75">
      <c r="H114" s="5"/>
    </row>
    <row r="115" ht="18.75">
      <c r="J115" s="5"/>
    </row>
    <row r="116" ht="12.75">
      <c r="P116" s="15"/>
    </row>
    <row r="117" spans="15:16" ht="18.75">
      <c r="O117" s="5"/>
      <c r="P117" s="15"/>
    </row>
    <row r="118" spans="7:16" ht="18.75">
      <c r="G118" s="5"/>
      <c r="P118" s="15"/>
    </row>
    <row r="121" ht="18.75">
      <c r="K121" s="5"/>
    </row>
  </sheetData>
  <sheetProtection password="835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Picture" shapeId="3398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CO4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79" max="93" width="0" style="0" hidden="1" customWidth="1"/>
  </cols>
  <sheetData>
    <row r="3" ht="18">
      <c r="C3" s="40" t="s">
        <v>110</v>
      </c>
    </row>
    <row r="4" ht="12.75">
      <c r="C4" t="s">
        <v>123</v>
      </c>
    </row>
    <row r="5" spans="2:4" ht="12.75">
      <c r="B5" s="22" t="s">
        <v>13</v>
      </c>
      <c r="C5" s="113">
        <v>1</v>
      </c>
      <c r="D5" t="s">
        <v>121</v>
      </c>
    </row>
    <row r="6" spans="2:4" ht="12.75">
      <c r="B6" s="22" t="s">
        <v>13</v>
      </c>
      <c r="C6" s="113" t="s">
        <v>101</v>
      </c>
      <c r="D6" t="s">
        <v>122</v>
      </c>
    </row>
    <row r="7" ht="12.75">
      <c r="B7" t="s">
        <v>103</v>
      </c>
    </row>
    <row r="8" spans="2:8" ht="12.75">
      <c r="B8" t="s">
        <v>128</v>
      </c>
      <c r="F8" s="114" t="s">
        <v>11</v>
      </c>
      <c r="G8" s="82"/>
      <c r="H8" s="115" t="str">
        <f>IF($C$5=2,$CE$20,IF($C$5=3,$CF$20,$CD$20))</f>
        <v>90 - C1</v>
      </c>
    </row>
    <row r="9" spans="2:12" ht="12.75">
      <c r="B9" t="s">
        <v>129</v>
      </c>
      <c r="L9" s="103" t="str">
        <f>IF($C$5=2,$CH$20,IF($C$5=3,$CI$20,$CG$20))</f>
        <v>Q3</v>
      </c>
    </row>
    <row r="10" spans="2:17" ht="12.75">
      <c r="B10" t="s">
        <v>106</v>
      </c>
      <c r="Q10" s="118" t="s">
        <v>127</v>
      </c>
    </row>
    <row r="11" spans="2:93" ht="12.75">
      <c r="B11" t="s">
        <v>105</v>
      </c>
      <c r="U11" s="83" t="str">
        <f>IF($C$5=2,$CL$20,IF($C$5=3,$CN$20,$CK$20))</f>
        <v>P1</v>
      </c>
      <c r="V11" s="83" t="str">
        <f>IF($C$5=2,$CJ$20,IF($C$5=3,$CM$20,$CO$20))</f>
        <v>SS</v>
      </c>
      <c r="CJ11" s="96"/>
      <c r="CK11" s="82"/>
      <c r="CL11" s="82" t="s">
        <v>120</v>
      </c>
      <c r="CM11" s="82"/>
      <c r="CN11" s="82"/>
      <c r="CO11" s="97"/>
    </row>
    <row r="12" spans="2:93" ht="12.75">
      <c r="B12" t="s">
        <v>104</v>
      </c>
      <c r="CD12" s="84" t="s">
        <v>112</v>
      </c>
      <c r="CE12" s="84" t="s">
        <v>113</v>
      </c>
      <c r="CF12" s="84" t="s">
        <v>114</v>
      </c>
      <c r="CG12" s="84" t="s">
        <v>115</v>
      </c>
      <c r="CH12" s="84" t="s">
        <v>116</v>
      </c>
      <c r="CI12" s="84" t="s">
        <v>117</v>
      </c>
      <c r="CJ12" s="101" t="s">
        <v>119</v>
      </c>
      <c r="CK12" s="97"/>
      <c r="CL12" s="89" t="s">
        <v>107</v>
      </c>
      <c r="CM12" s="97"/>
      <c r="CN12" s="101" t="s">
        <v>118</v>
      </c>
      <c r="CO12" s="97"/>
    </row>
    <row r="13" spans="13:93" ht="12.75">
      <c r="M13" s="116" t="s">
        <v>11</v>
      </c>
      <c r="N13" s="82"/>
      <c r="O13" s="115" t="str">
        <f>IF($C$5=2,$CD$20,IF($C$5=3,$CE$20,$CF$20))</f>
        <v>90 - DD</v>
      </c>
      <c r="CA13" t="s">
        <v>102</v>
      </c>
      <c r="CD13" s="83" t="s">
        <v>19</v>
      </c>
      <c r="CE13" s="83" t="s">
        <v>6</v>
      </c>
      <c r="CF13" s="83" t="s">
        <v>10</v>
      </c>
      <c r="CG13" s="83" t="s">
        <v>21</v>
      </c>
      <c r="CH13" s="83" t="s">
        <v>17</v>
      </c>
      <c r="CI13" s="83" t="s">
        <v>7</v>
      </c>
      <c r="CJ13" s="132" t="s">
        <v>18</v>
      </c>
      <c r="CK13" s="133" t="s">
        <v>14</v>
      </c>
      <c r="CL13" s="132" t="s">
        <v>4</v>
      </c>
      <c r="CM13" s="133" t="s">
        <v>8</v>
      </c>
      <c r="CN13" s="132" t="s">
        <v>1</v>
      </c>
      <c r="CO13" s="133" t="s">
        <v>5</v>
      </c>
    </row>
    <row r="14" spans="79:93" ht="12.75">
      <c r="CA14" t="s">
        <v>103</v>
      </c>
      <c r="CD14" s="83" t="s">
        <v>28</v>
      </c>
      <c r="CE14" s="83" t="s">
        <v>2</v>
      </c>
      <c r="CF14" s="83" t="s">
        <v>35</v>
      </c>
      <c r="CG14" s="83" t="s">
        <v>108</v>
      </c>
      <c r="CH14" s="83" t="s">
        <v>24</v>
      </c>
      <c r="CI14" s="83" t="s">
        <v>31</v>
      </c>
      <c r="CJ14" s="92" t="s">
        <v>23</v>
      </c>
      <c r="CK14" s="93" t="s">
        <v>26</v>
      </c>
      <c r="CL14" s="92" t="s">
        <v>10</v>
      </c>
      <c r="CM14" s="93" t="s">
        <v>3</v>
      </c>
      <c r="CN14" s="92" t="s">
        <v>30</v>
      </c>
      <c r="CO14" s="93" t="s">
        <v>33</v>
      </c>
    </row>
    <row r="15" spans="20:93" ht="12.75">
      <c r="T15" s="118" t="s">
        <v>126</v>
      </c>
      <c r="W15" s="119" t="s">
        <v>91</v>
      </c>
      <c r="CA15" t="s">
        <v>128</v>
      </c>
      <c r="CD15" s="83" t="s">
        <v>6</v>
      </c>
      <c r="CE15" s="83" t="s">
        <v>5</v>
      </c>
      <c r="CF15" s="83" t="s">
        <v>41</v>
      </c>
      <c r="CG15" s="83" t="s">
        <v>43</v>
      </c>
      <c r="CH15" s="83" t="s">
        <v>4</v>
      </c>
      <c r="CI15" s="83" t="s">
        <v>40</v>
      </c>
      <c r="CJ15" s="92" t="s">
        <v>2</v>
      </c>
      <c r="CK15" s="93" t="s">
        <v>7</v>
      </c>
      <c r="CL15" s="92" t="s">
        <v>3</v>
      </c>
      <c r="CM15" s="93" t="s">
        <v>10</v>
      </c>
      <c r="CN15" s="92" t="s">
        <v>111</v>
      </c>
      <c r="CO15" s="93" t="s">
        <v>39</v>
      </c>
    </row>
    <row r="16" spans="79:93" ht="12.75">
      <c r="CA16" t="s">
        <v>129</v>
      </c>
      <c r="CD16" s="83" t="s">
        <v>6</v>
      </c>
      <c r="CE16" s="83" t="s">
        <v>14</v>
      </c>
      <c r="CF16" s="83" t="s">
        <v>52</v>
      </c>
      <c r="CG16" s="83" t="s">
        <v>51</v>
      </c>
      <c r="CH16" s="83" t="s">
        <v>8</v>
      </c>
      <c r="CI16" s="83" t="s">
        <v>54</v>
      </c>
      <c r="CJ16" s="92" t="s">
        <v>15</v>
      </c>
      <c r="CK16" s="93" t="s">
        <v>17</v>
      </c>
      <c r="CL16" s="92" t="s">
        <v>16</v>
      </c>
      <c r="CM16" s="93" t="s">
        <v>19</v>
      </c>
      <c r="CN16" s="92" t="s">
        <v>50</v>
      </c>
      <c r="CO16" s="93" t="s">
        <v>47</v>
      </c>
    </row>
    <row r="17" spans="17:93" ht="12.75">
      <c r="Q17" s="15" t="str">
        <f>IF($C$5=2,$CM$20,IF($C$5=3,$CO$20,$CJ$20))</f>
        <v>90 - P1</v>
      </c>
      <c r="X17" s="15" t="str">
        <f>IF($C$5=2,$CK$20,IF($C$5=3,$CL$20,$CN$20))</f>
        <v>90 - SS</v>
      </c>
      <c r="CA17" t="s">
        <v>106</v>
      </c>
      <c r="CD17" s="83" t="s">
        <v>10</v>
      </c>
      <c r="CE17" s="83" t="s">
        <v>35</v>
      </c>
      <c r="CF17" s="83" t="s">
        <v>4</v>
      </c>
      <c r="CG17" s="83" t="s">
        <v>5</v>
      </c>
      <c r="CH17" s="83" t="s">
        <v>33</v>
      </c>
      <c r="CI17" s="83" t="s">
        <v>46</v>
      </c>
      <c r="CJ17" s="92" t="s">
        <v>7</v>
      </c>
      <c r="CK17" s="93" t="s">
        <v>2</v>
      </c>
      <c r="CL17" s="92" t="s">
        <v>34</v>
      </c>
      <c r="CM17" s="93" t="s">
        <v>31</v>
      </c>
      <c r="CN17" s="92" t="s">
        <v>6</v>
      </c>
      <c r="CO17" s="93" t="s">
        <v>9</v>
      </c>
    </row>
    <row r="18" spans="7:93" ht="12.75">
      <c r="G18" s="83" t="str">
        <f>IF($C$5=2,$CM$20,IF($C$5=3,$CO$20,$CJ$20))</f>
        <v>90 - P1</v>
      </c>
      <c r="CA18" t="s">
        <v>105</v>
      </c>
      <c r="CD18" s="83" t="s">
        <v>19</v>
      </c>
      <c r="CE18" s="83" t="s">
        <v>74</v>
      </c>
      <c r="CF18" s="83" t="s">
        <v>8</v>
      </c>
      <c r="CG18" s="83" t="s">
        <v>14</v>
      </c>
      <c r="CH18" s="83" t="s">
        <v>76</v>
      </c>
      <c r="CI18" s="83" t="s">
        <v>72</v>
      </c>
      <c r="CJ18" s="92" t="s">
        <v>17</v>
      </c>
      <c r="CK18" s="93" t="s">
        <v>15</v>
      </c>
      <c r="CL18" s="92" t="s">
        <v>73</v>
      </c>
      <c r="CM18" s="93" t="s">
        <v>70</v>
      </c>
      <c r="CN18" s="92" t="s">
        <v>6</v>
      </c>
      <c r="CO18" s="93" t="s">
        <v>9</v>
      </c>
    </row>
    <row r="19" spans="13:93" ht="12.75">
      <c r="M19" s="86" t="s">
        <v>109</v>
      </c>
      <c r="CA19" t="s">
        <v>104</v>
      </c>
      <c r="CD19" s="83" t="s">
        <v>35</v>
      </c>
      <c r="CE19" s="83" t="s">
        <v>9</v>
      </c>
      <c r="CF19" s="83" t="s">
        <v>74</v>
      </c>
      <c r="CG19" s="83" t="s">
        <v>90</v>
      </c>
      <c r="CH19" s="83" t="s">
        <v>34</v>
      </c>
      <c r="CI19" s="83" t="s">
        <v>73</v>
      </c>
      <c r="CJ19" s="94" t="s">
        <v>45</v>
      </c>
      <c r="CK19" s="95" t="s">
        <v>46</v>
      </c>
      <c r="CL19" s="94" t="s">
        <v>8</v>
      </c>
      <c r="CM19" s="95" t="s">
        <v>4</v>
      </c>
      <c r="CN19" s="94" t="s">
        <v>69</v>
      </c>
      <c r="CO19" s="95" t="s">
        <v>72</v>
      </c>
    </row>
    <row r="20" spans="2:93" ht="12.75">
      <c r="B20" s="102" t="str">
        <f>IF($C$5=2,$CI$20,IF($C$5=3,$CG$20,$CH$20))</f>
        <v>90 - R2</v>
      </c>
      <c r="N20" s="85"/>
      <c r="Q20" s="104" t="str">
        <f>IF($C$5=2,$CN$20,IF($C$5=3,$CK$20,$CL$20))</f>
        <v>90 - P2</v>
      </c>
      <c r="CA20" s="99" t="s">
        <v>130</v>
      </c>
      <c r="CB20" s="98"/>
      <c r="CC20" s="98"/>
      <c r="CD20" s="100" t="str">
        <f>IF($C$6="HV",$CD$14,IF($C$6="RSQ",$CD$15,IF($C$6="VR",$CD$17,IF($C$6="VP",$CD$18,IF($C$6="VPR",$CD$19,IF($C$6="PSQ",$CD$16,$CD$13))))))</f>
        <v>90 - C1</v>
      </c>
      <c r="CE20" s="100" t="str">
        <f>IF($C$6="HV",$CE$14,IF($C$6="RSQ",$CE$15,IF($C$6="VR",$CE$17,IF($C$6="VP",$CE$18,IF($C$6="VPR",$CE$19,IF($C$6="PSQ",$CE$16,$CE$13))))))</f>
        <v>90 - C5</v>
      </c>
      <c r="CF20" s="100" t="str">
        <f>IF($C$6="HV",$CF$14,IF($C$6="RSQ",$CF$15,IF($C$6="VR",$CF$17,IF($C$6="VP",$CF$18,IF($C$6="VPR",$CF$19,IF($C$6="PSQ",$CF$16,$CF$13))))))</f>
        <v>90 - DD</v>
      </c>
      <c r="CG20" s="100" t="str">
        <f>IF($C$6="HV",$CG$14,IF($C$6="RSQ",$CG$15,IF($C$6="VR",$CG$17,IF($C$6="VP",$CG$18,IF($C$6="VPR",$CG$19,IF($C$6="PSQ",$CG$16,$CG$13))))))</f>
        <v>Q3</v>
      </c>
      <c r="CH20" s="100" t="str">
        <f>IF($C$6="HV",$CH$14,IF($C$6="RSQ",$CH$15,IF($C$6="VR",$CH$17,IF($C$6="VP",$CH$18,IF($C$6="VPR",$CH$19,IF($C$6="PSQ",$CH$16,$CH$13))))))</f>
        <v>90 - R2</v>
      </c>
      <c r="CI20" s="100" t="str">
        <f>IF($C$6="HV",$CI$14,IF($C$6="RSQ",$CI$15,IF($C$6="VR",$CI$17,IF($C$6="VP",$CI$18,IF($C$6="VPR",$CI$19,IF($C$6="PSQ",$CI$16,$CI$13))))))</f>
        <v>90 - R1</v>
      </c>
      <c r="CJ20" s="100" t="str">
        <f>IF($C$6="HV",$CJ$14,IF($C$6="RSQ",$CJ$15,IF($C$6="VR",$CJ$17,IF($C$6="VP",$CJ$18,IF($C$6="VPR",$CJ$19,IF($C$6="PSQ",$CJ$16,$CJ$13))))))</f>
        <v>90 - P1</v>
      </c>
      <c r="CK20" s="100" t="str">
        <f>IF($C$6="HV",$CK$14,IF($C$6="RSQ",$CK$15,IF($C$6="VR",$CK$17,IF($C$6="VP",$CK$18,IF($C$6="VPR",$CK$19,IF($C$6="PSQ",$CK$16,$CK$13))))))</f>
        <v>P1</v>
      </c>
      <c r="CL20" s="100" t="str">
        <f>IF($C$6="HV",$CL$14,IF($C$6="RSQ",$CL$15,IF($C$6="VR",$CL$17,IF($C$6="VP",$CL$18,IF($C$6="VPR",$CL$19,IF($C$6="PSQ",$CL$16,$CL$13))))))</f>
        <v>90 - P2</v>
      </c>
      <c r="CM20" s="100" t="str">
        <f>IF($C$6="HV",$CM$14,IF($C$6="RSQ",$CM$15,IF($C$6="VR",$CM$17,IF($C$6="VP",$CM$18,IF($C$6="VPR",$CM$19,IF($C$6="PSQ",$CM$16,$CM$13))))))</f>
        <v>P2</v>
      </c>
      <c r="CN20" s="100" t="str">
        <f>IF($C$6="HV",$CN$14,IF($C$6="RSQ",$CN$15,IF($C$6="VR",$CN$17,IF($C$6="VP",$CN$18,IF($C$6="VPR",$CN$19,IF($C$6="PSQ",$CN$16,$CN$13))))))</f>
        <v>90 - SS</v>
      </c>
      <c r="CO20" s="100" t="str">
        <f>IF($C$6="HV",$CO$14,IF($C$6="RSQ",$CO$15,IF($C$6="VR",$CO$17,IF($C$6="VP",$CO$18,IF($C$6="VPR",$CO$19,IF($C$6="PSQ",$CO$16,$CO$13))))))</f>
        <v>SS</v>
      </c>
    </row>
    <row r="22" ht="12.75">
      <c r="T22" s="118" t="s">
        <v>125</v>
      </c>
    </row>
    <row r="23" ht="12.75">
      <c r="F23" s="104" t="str">
        <f>IF($C$5=2,$CN$20,IF($C$5=3,$CK$20,$CL$20))</f>
        <v>90 - P2</v>
      </c>
    </row>
    <row r="24" ht="12.75">
      <c r="Q24" s="103" t="str">
        <f>IF($C$5=2,$CI$20,IF($C$5=3,$CG$20,$CH$20))</f>
        <v>90 - R2</v>
      </c>
    </row>
    <row r="27" ht="12.75">
      <c r="K27" s="15" t="str">
        <f>IF($C$5=2,$CK$20,IF($C$5=3,$CL$20,$CN$20))</f>
        <v>90 - SS</v>
      </c>
    </row>
    <row r="30" spans="18:21" ht="12.75">
      <c r="R30" s="118" t="s">
        <v>124</v>
      </c>
      <c r="U30" s="130" t="str">
        <f>IF($C$5=2,$CO$20,IF($C$5=3,$CJ$20,$CM$20))</f>
        <v>P2</v>
      </c>
    </row>
    <row r="31" spans="4:6" ht="12.75">
      <c r="D31" s="116" t="s">
        <v>11</v>
      </c>
      <c r="E31" s="117"/>
      <c r="F31" s="115" t="str">
        <f>IF($C$5=2,$CF$20,IF($C$5=3,$CD$20,$CE$20))</f>
        <v>90 - C5</v>
      </c>
    </row>
    <row r="32" ht="12.75">
      <c r="J32" s="103" t="str">
        <f>IF($C$5=2,$CG$20,IF($C$5=3,$CH$20,$CI$20))</f>
        <v>90 - R1</v>
      </c>
    </row>
    <row r="33" ht="12.75">
      <c r="T33" s="102" t="str">
        <f>IF($C$5=2,$CG$20,IF($C$5=3,$CH$20,$CI$20))</f>
        <v>90 - R1</v>
      </c>
    </row>
    <row r="34" ht="13.5" thickBot="1"/>
    <row r="35" spans="2:9" ht="13.5" thickBot="1">
      <c r="B35" s="8"/>
      <c r="C35" s="124" t="s">
        <v>96</v>
      </c>
      <c r="D35" s="10"/>
      <c r="E35" s="10"/>
      <c r="F35" s="10"/>
      <c r="G35" s="10"/>
      <c r="H35" s="10"/>
      <c r="I35" s="11"/>
    </row>
    <row r="36" spans="2:9" ht="12.75">
      <c r="B36" s="80" t="s">
        <v>92</v>
      </c>
      <c r="C36" s="125" t="str">
        <f>IF($C$5=2,$CK$20,IF($C$5=3,$CL$20,$CN$20))</f>
        <v>90 - SS</v>
      </c>
      <c r="D36" s="122" t="s">
        <v>93</v>
      </c>
      <c r="E36" s="75" t="s">
        <v>92</v>
      </c>
      <c r="F36" s="125" t="str">
        <f>IF($C$5=2,$CM$20,IF($C$5=3,$CO$20,$CJ$20))</f>
        <v>90 - P1</v>
      </c>
      <c r="G36" s="126" t="s">
        <v>94</v>
      </c>
      <c r="H36" s="123" t="s">
        <v>92</v>
      </c>
      <c r="I36" s="127" t="str">
        <f>IF($C$5=2,$CN$20,IF($C$5=3,$CK$20,$CL$20))</f>
        <v>90 - P2</v>
      </c>
    </row>
    <row r="37" spans="2:9" ht="12.75">
      <c r="B37" s="106" t="s">
        <v>97</v>
      </c>
      <c r="C37" s="105" t="str">
        <f>IF($C$5=2,$CF$20,IF($C$5=3,$CD$20,$CE$20))</f>
        <v>90 - C5</v>
      </c>
      <c r="D37" s="87" t="s">
        <v>93</v>
      </c>
      <c r="E37" s="90" t="s">
        <v>98</v>
      </c>
      <c r="F37" s="105" t="str">
        <f>IF($C$5=2,$CD$20,IF($C$5=3,$CE$20,$CF$20))</f>
        <v>90 - DD</v>
      </c>
      <c r="G37" s="88" t="s">
        <v>94</v>
      </c>
      <c r="H37" s="91" t="s">
        <v>97</v>
      </c>
      <c r="I37" s="107" t="str">
        <f>IF($C$5=2,$CN$20,IF($C$5=3,$CK$20,$CL$20))</f>
        <v>90 - P2</v>
      </c>
    </row>
    <row r="38" spans="2:18" ht="12.75">
      <c r="B38" s="106" t="s">
        <v>97</v>
      </c>
      <c r="C38" s="105" t="str">
        <f>IF($C$5=2,$CN$20,IF($C$5=3,$CK$20,$CL$20))</f>
        <v>90 - P2</v>
      </c>
      <c r="D38" s="87" t="s">
        <v>93</v>
      </c>
      <c r="E38" s="90" t="s">
        <v>97</v>
      </c>
      <c r="F38" s="131" t="str">
        <f>IF($C$5=2,$CI$20,IF($C$5=3,$CG$20,$CH$20))</f>
        <v>90 - R2</v>
      </c>
      <c r="G38" s="120" t="s">
        <v>95</v>
      </c>
      <c r="H38" s="91" t="s">
        <v>97</v>
      </c>
      <c r="I38" s="107" t="str">
        <f>IF($C$5=2,$CE$20,IF($C$5=3,$CF$20,$CD$20))</f>
        <v>90 - C1</v>
      </c>
      <c r="R38" s="103" t="str">
        <f>IF($C$5=2,$CH$20,IF($C$5=3,$CI$20,$CG$20))</f>
        <v>Q3</v>
      </c>
    </row>
    <row r="39" spans="2:9" ht="12.75">
      <c r="B39" s="106" t="s">
        <v>92</v>
      </c>
      <c r="C39" s="105" t="str">
        <f>IF($C$5=2,$CN$20,IF($C$5=3,$CK$20,$CL$20))</f>
        <v>90 - P2</v>
      </c>
      <c r="D39" s="87" t="s">
        <v>93</v>
      </c>
      <c r="E39" s="90" t="s">
        <v>98</v>
      </c>
      <c r="F39" s="105" t="str">
        <f>IF($C$5=2,$CD$20,IF($C$5=3,$CE$20,$CF$20))</f>
        <v>90 - DD</v>
      </c>
      <c r="G39" s="88" t="s">
        <v>94</v>
      </c>
      <c r="H39" s="91" t="s">
        <v>98</v>
      </c>
      <c r="I39" s="107" t="str">
        <f>IF($C$5=2,$CE$20,IF($C$5=3,$CF$20,$CD$20))</f>
        <v>90 - C1</v>
      </c>
    </row>
    <row r="40" spans="2:9" ht="12.75">
      <c r="B40" s="106" t="s">
        <v>92</v>
      </c>
      <c r="C40" s="105" t="str">
        <f>IF($C$5=2,$CM$20,IF($C$5=3,$CO$20,$CJ$20))</f>
        <v>90 - P1</v>
      </c>
      <c r="D40" s="87" t="s">
        <v>93</v>
      </c>
      <c r="E40" s="90" t="s">
        <v>92</v>
      </c>
      <c r="F40" s="105" t="str">
        <f>IF($C$5=2,$CF$20,IF($C$5=3,$CD$20,$CE$20))</f>
        <v>90 - C5</v>
      </c>
      <c r="G40" s="120" t="s">
        <v>95</v>
      </c>
      <c r="H40" s="91" t="s">
        <v>97</v>
      </c>
      <c r="I40" s="121" t="str">
        <f>IF($C$5=2,$CN$20,IF($C$5=3,$CK$20,$CL$20))</f>
        <v>90 - P2</v>
      </c>
    </row>
    <row r="41" spans="2:9" ht="12.75">
      <c r="B41" s="106" t="s">
        <v>92</v>
      </c>
      <c r="C41" s="105" t="str">
        <f>IF($C$5=2,$CK$20,IF($C$5=3,$CL$20,$CN$20))</f>
        <v>90 - SS</v>
      </c>
      <c r="D41" s="87" t="s">
        <v>93</v>
      </c>
      <c r="E41" s="90" t="s">
        <v>92</v>
      </c>
      <c r="F41" s="105" t="str">
        <f>IF($C$5=2,$CF$20,IF($C$5=3,$CD$20,$CE$20))</f>
        <v>90 - C5</v>
      </c>
      <c r="G41" s="120" t="s">
        <v>95</v>
      </c>
      <c r="H41" s="91" t="s">
        <v>97</v>
      </c>
      <c r="I41" s="121" t="str">
        <f>IF($C$5=2,$CO$20,IF($C$5=3,$CJ$20,$CM$20))</f>
        <v>P2</v>
      </c>
    </row>
    <row r="42" spans="2:9" ht="12.75">
      <c r="B42" s="106" t="s">
        <v>92</v>
      </c>
      <c r="C42" s="105" t="str">
        <f>IF($C$5=2,$CN$20,IF($C$5=3,$CK$20,$CL$20))</f>
        <v>90 - P2</v>
      </c>
      <c r="D42" s="87" t="s">
        <v>93</v>
      </c>
      <c r="E42" s="90" t="s">
        <v>92</v>
      </c>
      <c r="F42" s="105" t="str">
        <f>IF($C$5=2,$CE$20,IF($C$5=3,$CF$20,$CD$20))</f>
        <v>90 - C1</v>
      </c>
      <c r="G42" s="120" t="s">
        <v>95</v>
      </c>
      <c r="H42" s="91" t="s">
        <v>97</v>
      </c>
      <c r="I42" s="121" t="str">
        <f>IF($C$5=2,$CM$20,IF($C$5=3,$CO$20,$CJ$20))</f>
        <v>90 - P1</v>
      </c>
    </row>
    <row r="43" spans="2:9" ht="12.75">
      <c r="B43" s="106" t="s">
        <v>92</v>
      </c>
      <c r="C43" s="105" t="str">
        <f>IF($C$5=2,$CJ$20,IF($C$5=3,$CM$20,$CO$20))</f>
        <v>SS</v>
      </c>
      <c r="D43" s="87" t="s">
        <v>93</v>
      </c>
      <c r="E43" s="90" t="s">
        <v>92</v>
      </c>
      <c r="F43" s="105" t="str">
        <f>IF($C$5=2,$CE$20,IF($C$5=3,$CF$20,$CD$20))</f>
        <v>90 - C1</v>
      </c>
      <c r="G43" s="120" t="s">
        <v>95</v>
      </c>
      <c r="H43" s="91" t="s">
        <v>97</v>
      </c>
      <c r="I43" s="121" t="str">
        <f>IF($C$5=2,$CL$20,IF($C$5=3,$CN$20,$CK$20))</f>
        <v>P1</v>
      </c>
    </row>
    <row r="44" spans="2:9" ht="12.75">
      <c r="B44" s="106" t="s">
        <v>92</v>
      </c>
      <c r="C44" s="105" t="str">
        <f>IF($C$5=2,$CO$20,IF($C$5=3,$CJ$20,$CM$20))</f>
        <v>P2</v>
      </c>
      <c r="D44" s="87" t="s">
        <v>93</v>
      </c>
      <c r="E44" s="90" t="s">
        <v>92</v>
      </c>
      <c r="F44" s="105" t="str">
        <f>IF($C$5=2,$CD$20,IF($C$5=3,$CE$20,$CF$20))</f>
        <v>90 - DD</v>
      </c>
      <c r="G44" s="120" t="s">
        <v>95</v>
      </c>
      <c r="H44" s="91" t="s">
        <v>97</v>
      </c>
      <c r="I44" s="121" t="str">
        <f>IF($C$5=2,$CK$20,IF($C$5=3,$CL$20,$CN$20))</f>
        <v>90 - SS</v>
      </c>
    </row>
    <row r="45" spans="2:9" ht="13.5" thickBot="1">
      <c r="B45" s="108" t="s">
        <v>92</v>
      </c>
      <c r="C45" s="109" t="str">
        <f>IF($C$5=2,$CL$20,IF($C$5=3,$CN$20,$CK$20))</f>
        <v>P1</v>
      </c>
      <c r="D45" s="110" t="s">
        <v>93</v>
      </c>
      <c r="E45" s="111" t="s">
        <v>92</v>
      </c>
      <c r="F45" s="109" t="str">
        <f>IF($C$5=2,$CD$20,IF($C$5=3,$CE$20,$CF$20))</f>
        <v>90 - DD</v>
      </c>
      <c r="G45" s="128" t="s">
        <v>95</v>
      </c>
      <c r="H45" s="112" t="s">
        <v>97</v>
      </c>
      <c r="I45" s="129" t="str">
        <f>IF($C$5=2,$CJ$20,IF($C$5=3,$CM$20,$CO$20))</f>
        <v>SS</v>
      </c>
    </row>
  </sheetData>
  <sheetProtection password="8D8A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Picture" shapeId="3319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COGNATE ANGLES</dc:title>
  <dc:subject/>
  <dc:creator>Joe Bartok</dc:creator>
  <cp:keywords/>
  <dc:description/>
  <cp:lastModifiedBy>Joe</cp:lastModifiedBy>
  <dcterms:created xsi:type="dcterms:W3CDTF">2003-12-11T10:29:46Z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